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Aidan/OneDrive - Hull 2017/Royal Ballet/"/>
    </mc:Choice>
  </mc:AlternateContent>
  <bookViews>
    <workbookView xWindow="19200" yWindow="460" windowWidth="19200" windowHeight="17460" tabRatio="799"/>
  </bookViews>
  <sheets>
    <sheet name="Event Budget Summary" sheetId="1" r:id="rId1"/>
    <sheet name="Breakdown 1" sheetId="21" r:id="rId2"/>
    <sheet name="Float Spend" sheetId="24" r:id="rId3"/>
    <sheet name="Costings 1" sheetId="22" r:id="rId4"/>
    <sheet name="Cost Comparison" sheetId="26" r:id="rId5"/>
    <sheet name="Crew Costs" sheetId="6" r:id="rId6"/>
    <sheet name="Crew Accommodation" sheetId="4" r:id="rId7"/>
    <sheet name="Crew Catering" sheetId="2" r:id="rId8"/>
    <sheet name="PDs &amp; Petty Cash" sheetId="10" r:id="rId9"/>
    <sheet name="Passes &amp; Radios" sheetId="5" r:id="rId10"/>
    <sheet name="Dressing Rooms" sheetId="27" r:id="rId11"/>
  </sheets>
  <definedNames>
    <definedName name="_xlnm.Print_Area" localSheetId="1">'Breakdown 1'!$A$1:$H$114</definedName>
    <definedName name="_xlnm.Print_Area" localSheetId="4">'Cost Comparison'!$A$1:$H$150</definedName>
    <definedName name="_xlnm.Print_Area" localSheetId="3">'Costings 1'!$A$1:$J$139</definedName>
    <definedName name="_xlnm.Print_Area" localSheetId="0">'Event Budget Summary'!$A$1:$L$185</definedName>
    <definedName name="_xlnm.Print_Area" localSheetId="2">'Float Spend'!$A$1:$G$113</definedName>
    <definedName name="_xlnm.Print_Area" localSheetId="9">'Passes &amp; Radios'!$A$1:$M$65</definedName>
    <definedName name="_xlnm.Print_Area" localSheetId="8">'PDs &amp; Petty Cash'!$A$1:$E$121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1" l="1"/>
  <c r="D25" i="1"/>
  <c r="D218" i="1"/>
  <c r="D21" i="1"/>
  <c r="A194" i="1"/>
  <c r="E218" i="1"/>
  <c r="E21" i="1"/>
  <c r="F21" i="1"/>
  <c r="D60" i="1"/>
  <c r="D137" i="1"/>
  <c r="D152" i="1"/>
  <c r="D192" i="1"/>
  <c r="D234" i="1"/>
  <c r="D93" i="1"/>
  <c r="D44" i="1"/>
  <c r="D73" i="1"/>
  <c r="D119" i="1"/>
  <c r="D165" i="1"/>
  <c r="D238" i="1"/>
  <c r="E60" i="1"/>
  <c r="E192" i="1"/>
  <c r="E44" i="1"/>
  <c r="E238" i="1"/>
  <c r="D13" i="1"/>
  <c r="D17" i="1"/>
  <c r="D18" i="1"/>
  <c r="D20" i="1"/>
  <c r="D22" i="1"/>
  <c r="D15" i="1"/>
  <c r="D12" i="1"/>
  <c r="D14" i="1"/>
  <c r="D16" i="1"/>
  <c r="D19" i="1"/>
  <c r="D24" i="1"/>
  <c r="G24" i="1"/>
  <c r="D10" i="1"/>
  <c r="D29" i="1"/>
  <c r="D31" i="1"/>
  <c r="D240" i="1"/>
  <c r="H21" i="1"/>
  <c r="D28" i="1"/>
  <c r="H13" i="1"/>
  <c r="H14" i="1"/>
  <c r="H15" i="1"/>
  <c r="H16" i="1"/>
  <c r="H17" i="1"/>
  <c r="H18" i="1"/>
  <c r="H19" i="1"/>
  <c r="H20" i="1"/>
  <c r="H22" i="1"/>
  <c r="H12" i="1"/>
  <c r="F19" i="1"/>
  <c r="F12" i="1"/>
  <c r="F13" i="1"/>
  <c r="F14" i="1"/>
  <c r="F15" i="1"/>
  <c r="F20" i="1"/>
  <c r="D27" i="1"/>
  <c r="F16" i="1"/>
  <c r="F17" i="1"/>
  <c r="F18" i="1"/>
  <c r="F22" i="1"/>
  <c r="E93" i="1"/>
  <c r="E15" i="1"/>
  <c r="E137" i="1"/>
  <c r="E17" i="1"/>
  <c r="E12" i="1"/>
  <c r="E234" i="1"/>
  <c r="E22" i="1"/>
  <c r="E73" i="1"/>
  <c r="E14" i="1"/>
  <c r="E20" i="1"/>
  <c r="E13" i="1"/>
  <c r="E119" i="1"/>
  <c r="E16" i="1"/>
  <c r="E152" i="1"/>
  <c r="E18" i="1"/>
  <c r="E165" i="1"/>
  <c r="E19" i="1"/>
  <c r="E24" i="1"/>
  <c r="E29" i="1"/>
  <c r="E31" i="1"/>
  <c r="E25" i="1"/>
  <c r="A221" i="1"/>
  <c r="A168" i="1"/>
  <c r="R38" i="1"/>
  <c r="Q36" i="1"/>
  <c r="E59" i="26"/>
  <c r="A140" i="26"/>
  <c r="A127" i="26"/>
  <c r="A114" i="26"/>
  <c r="A101" i="26"/>
  <c r="A88" i="26"/>
  <c r="A75" i="26"/>
  <c r="A62" i="26"/>
  <c r="G150" i="26"/>
  <c r="F150" i="26"/>
  <c r="E150" i="26"/>
  <c r="D150" i="26"/>
  <c r="C150" i="26"/>
  <c r="G137" i="26"/>
  <c r="F137" i="26"/>
  <c r="E137" i="26"/>
  <c r="D137" i="26"/>
  <c r="C137" i="26"/>
  <c r="G124" i="26"/>
  <c r="F124" i="26"/>
  <c r="E124" i="26"/>
  <c r="D124" i="26"/>
  <c r="C124" i="26"/>
  <c r="G111" i="26"/>
  <c r="F111" i="26"/>
  <c r="E111" i="26"/>
  <c r="D111" i="26"/>
  <c r="C111" i="26"/>
  <c r="G98" i="26"/>
  <c r="F98" i="26"/>
  <c r="E98" i="26"/>
  <c r="D98" i="26"/>
  <c r="C98" i="26"/>
  <c r="G85" i="26"/>
  <c r="F85" i="26"/>
  <c r="E85" i="26"/>
  <c r="D85" i="26"/>
  <c r="C85" i="26"/>
  <c r="G72" i="26"/>
  <c r="F72" i="26"/>
  <c r="E72" i="26"/>
  <c r="D72" i="26"/>
  <c r="C72" i="26"/>
  <c r="D59" i="26"/>
  <c r="F59" i="26"/>
  <c r="G59" i="26"/>
  <c r="C59" i="26"/>
  <c r="A26" i="26"/>
  <c r="D21" i="26"/>
  <c r="D10" i="26"/>
  <c r="D11" i="26"/>
  <c r="D12" i="26"/>
  <c r="D13" i="26"/>
  <c r="D14" i="26"/>
  <c r="D15" i="26"/>
  <c r="D16" i="26"/>
  <c r="D17" i="26"/>
  <c r="D20" i="26"/>
  <c r="B5" i="26"/>
  <c r="B3" i="26"/>
  <c r="B1" i="26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B10" i="2"/>
  <c r="A10" i="2"/>
  <c r="E16" i="6"/>
  <c r="H16" i="6"/>
  <c r="K16" i="6"/>
  <c r="L16" i="6"/>
  <c r="M16" i="6"/>
  <c r="E14" i="6"/>
  <c r="H14" i="6"/>
  <c r="K14" i="6"/>
  <c r="L14" i="6"/>
  <c r="M14" i="6"/>
  <c r="E15" i="6"/>
  <c r="H15" i="6"/>
  <c r="K15" i="6"/>
  <c r="L15" i="6"/>
  <c r="M15" i="6"/>
  <c r="E13" i="6"/>
  <c r="H13" i="6"/>
  <c r="K13" i="6"/>
  <c r="L13" i="6"/>
  <c r="M13" i="6"/>
  <c r="E10" i="6"/>
  <c r="H10" i="6"/>
  <c r="K10" i="6"/>
  <c r="B22" i="10"/>
  <c r="L10" i="6"/>
  <c r="M10" i="6"/>
  <c r="E11" i="6"/>
  <c r="H11" i="6"/>
  <c r="K11" i="6"/>
  <c r="L11" i="6"/>
  <c r="M11" i="6"/>
  <c r="E12" i="6"/>
  <c r="H12" i="6"/>
  <c r="K12" i="6"/>
  <c r="L12" i="6"/>
  <c r="M12" i="6"/>
  <c r="E9" i="6"/>
  <c r="H9" i="6"/>
  <c r="K9" i="6"/>
  <c r="B15" i="10"/>
  <c r="L9" i="6"/>
  <c r="M9" i="6"/>
  <c r="A63" i="1"/>
  <c r="B1" i="21"/>
  <c r="D36" i="24"/>
  <c r="D10" i="24"/>
  <c r="D49" i="24"/>
  <c r="D11" i="24"/>
  <c r="D62" i="24"/>
  <c r="D12" i="24"/>
  <c r="D75" i="24"/>
  <c r="D13" i="24"/>
  <c r="D88" i="24"/>
  <c r="D14" i="24"/>
  <c r="D101" i="24"/>
  <c r="D15" i="24"/>
  <c r="D114" i="24"/>
  <c r="D16" i="24"/>
  <c r="D127" i="24"/>
  <c r="D17" i="24"/>
  <c r="D8" i="24"/>
  <c r="E26" i="24"/>
  <c r="E27" i="24"/>
  <c r="E28" i="24"/>
  <c r="E29" i="24"/>
  <c r="E30" i="24"/>
  <c r="E31" i="24"/>
  <c r="E32" i="24"/>
  <c r="E33" i="24"/>
  <c r="E34" i="24"/>
  <c r="E35" i="24"/>
  <c r="E36" i="24"/>
  <c r="E10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E52" i="24"/>
  <c r="E53" i="24"/>
  <c r="E54" i="24"/>
  <c r="E55" i="24"/>
  <c r="E56" i="24"/>
  <c r="E57" i="24"/>
  <c r="E58" i="24"/>
  <c r="E59" i="24"/>
  <c r="E60" i="24"/>
  <c r="E61" i="24"/>
  <c r="E62" i="24"/>
  <c r="E12" i="24"/>
  <c r="E65" i="24"/>
  <c r="E66" i="24"/>
  <c r="E67" i="24"/>
  <c r="E68" i="24"/>
  <c r="E69" i="24"/>
  <c r="E70" i="24"/>
  <c r="E71" i="24"/>
  <c r="E72" i="24"/>
  <c r="E73" i="24"/>
  <c r="E74" i="24"/>
  <c r="E75" i="24"/>
  <c r="E13" i="24"/>
  <c r="E78" i="24"/>
  <c r="E79" i="24"/>
  <c r="E80" i="24"/>
  <c r="E81" i="24"/>
  <c r="E82" i="24"/>
  <c r="E83" i="24"/>
  <c r="E84" i="24"/>
  <c r="E85" i="24"/>
  <c r="E86" i="24"/>
  <c r="E87" i="24"/>
  <c r="E88" i="24"/>
  <c r="E14" i="24"/>
  <c r="E91" i="24"/>
  <c r="E92" i="24"/>
  <c r="E93" i="24"/>
  <c r="E94" i="24"/>
  <c r="E95" i="24"/>
  <c r="E96" i="24"/>
  <c r="E97" i="24"/>
  <c r="E98" i="24"/>
  <c r="E99" i="24"/>
  <c r="E100" i="24"/>
  <c r="E101" i="24"/>
  <c r="E15" i="24"/>
  <c r="E104" i="24"/>
  <c r="E105" i="24"/>
  <c r="E106" i="24"/>
  <c r="E107" i="24"/>
  <c r="E108" i="24"/>
  <c r="E109" i="24"/>
  <c r="E110" i="24"/>
  <c r="E111" i="24"/>
  <c r="E112" i="24"/>
  <c r="E113" i="24"/>
  <c r="E114" i="24"/>
  <c r="E16" i="24"/>
  <c r="E117" i="24"/>
  <c r="E118" i="24"/>
  <c r="E119" i="24"/>
  <c r="E120" i="24"/>
  <c r="E121" i="24"/>
  <c r="E122" i="24"/>
  <c r="E123" i="24"/>
  <c r="E124" i="24"/>
  <c r="E125" i="24"/>
  <c r="E126" i="24"/>
  <c r="E127" i="24"/>
  <c r="E17" i="24"/>
  <c r="E8" i="24"/>
  <c r="F26" i="24"/>
  <c r="F27" i="24"/>
  <c r="F28" i="24"/>
  <c r="F29" i="24"/>
  <c r="F30" i="24"/>
  <c r="F31" i="24"/>
  <c r="F32" i="24"/>
  <c r="F33" i="24"/>
  <c r="F34" i="24"/>
  <c r="F35" i="24"/>
  <c r="F36" i="24"/>
  <c r="F10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F52" i="24"/>
  <c r="F53" i="24"/>
  <c r="F54" i="24"/>
  <c r="F55" i="24"/>
  <c r="F56" i="24"/>
  <c r="F57" i="24"/>
  <c r="F58" i="24"/>
  <c r="F59" i="24"/>
  <c r="F60" i="24"/>
  <c r="F61" i="24"/>
  <c r="F62" i="24"/>
  <c r="F12" i="24"/>
  <c r="F65" i="24"/>
  <c r="F66" i="24"/>
  <c r="F67" i="24"/>
  <c r="F68" i="24"/>
  <c r="F69" i="24"/>
  <c r="F70" i="24"/>
  <c r="F71" i="24"/>
  <c r="F72" i="24"/>
  <c r="F73" i="24"/>
  <c r="F74" i="24"/>
  <c r="F75" i="24"/>
  <c r="F13" i="24"/>
  <c r="F78" i="24"/>
  <c r="F79" i="24"/>
  <c r="F80" i="24"/>
  <c r="F81" i="24"/>
  <c r="F82" i="24"/>
  <c r="F83" i="24"/>
  <c r="F84" i="24"/>
  <c r="F85" i="24"/>
  <c r="F86" i="24"/>
  <c r="F87" i="24"/>
  <c r="F88" i="24"/>
  <c r="F14" i="24"/>
  <c r="F91" i="24"/>
  <c r="F92" i="24"/>
  <c r="F93" i="24"/>
  <c r="F94" i="24"/>
  <c r="F95" i="24"/>
  <c r="F96" i="24"/>
  <c r="F97" i="24"/>
  <c r="F98" i="24"/>
  <c r="F99" i="24"/>
  <c r="F100" i="24"/>
  <c r="F101" i="24"/>
  <c r="F15" i="24"/>
  <c r="F104" i="24"/>
  <c r="F105" i="24"/>
  <c r="F106" i="24"/>
  <c r="F107" i="24"/>
  <c r="F108" i="24"/>
  <c r="F109" i="24"/>
  <c r="F110" i="24"/>
  <c r="F111" i="24"/>
  <c r="F112" i="24"/>
  <c r="F113" i="24"/>
  <c r="F114" i="24"/>
  <c r="F16" i="24"/>
  <c r="F117" i="24"/>
  <c r="F118" i="24"/>
  <c r="F119" i="24"/>
  <c r="F120" i="24"/>
  <c r="F121" i="24"/>
  <c r="F122" i="24"/>
  <c r="F123" i="24"/>
  <c r="F124" i="24"/>
  <c r="F125" i="24"/>
  <c r="F126" i="24"/>
  <c r="F127" i="24"/>
  <c r="F17" i="24"/>
  <c r="F8" i="24"/>
  <c r="C8" i="24"/>
  <c r="H137" i="22"/>
  <c r="I137" i="22"/>
  <c r="G137" i="22"/>
  <c r="H124" i="22"/>
  <c r="I124" i="22"/>
  <c r="G124" i="22"/>
  <c r="I111" i="22"/>
  <c r="H111" i="22"/>
  <c r="G111" i="22"/>
  <c r="I98" i="22"/>
  <c r="H98" i="22"/>
  <c r="G98" i="22"/>
  <c r="I85" i="22"/>
  <c r="H85" i="22"/>
  <c r="G85" i="22"/>
  <c r="I72" i="22"/>
  <c r="H72" i="22"/>
  <c r="G72" i="22"/>
  <c r="I59" i="22"/>
  <c r="H59" i="22"/>
  <c r="G59" i="22"/>
  <c r="I46" i="22"/>
  <c r="H46" i="22"/>
  <c r="G46" i="22"/>
  <c r="D20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9" i="21"/>
  <c r="G99" i="21"/>
  <c r="F100" i="21"/>
  <c r="G100" i="21"/>
  <c r="F101" i="21"/>
  <c r="G101" i="21"/>
  <c r="F105" i="21"/>
  <c r="G105" i="21"/>
  <c r="F106" i="21"/>
  <c r="G106" i="21"/>
  <c r="F107" i="21"/>
  <c r="G107" i="21"/>
  <c r="F108" i="21"/>
  <c r="G108" i="21"/>
  <c r="F109" i="21"/>
  <c r="G109" i="21"/>
  <c r="F110" i="21"/>
  <c r="G110" i="21"/>
  <c r="F111" i="21"/>
  <c r="G111" i="21"/>
  <c r="F112" i="21"/>
  <c r="G112" i="21"/>
  <c r="F113" i="21"/>
  <c r="G113" i="21"/>
  <c r="F114" i="21"/>
  <c r="G114" i="21"/>
  <c r="F118" i="21"/>
  <c r="G118" i="21"/>
  <c r="F119" i="21"/>
  <c r="G119" i="21"/>
  <c r="F120" i="21"/>
  <c r="G120" i="21"/>
  <c r="F121" i="21"/>
  <c r="G121" i="21"/>
  <c r="F122" i="21"/>
  <c r="G122" i="21"/>
  <c r="F123" i="21"/>
  <c r="G123" i="21"/>
  <c r="F124" i="21"/>
  <c r="G124" i="21"/>
  <c r="F125" i="21"/>
  <c r="G125" i="21"/>
  <c r="F126" i="21"/>
  <c r="G126" i="21"/>
  <c r="F127" i="21"/>
  <c r="G127" i="21"/>
  <c r="G20" i="21"/>
  <c r="F20" i="21"/>
  <c r="E20" i="21"/>
  <c r="G10" i="21"/>
  <c r="G11" i="21"/>
  <c r="G12" i="21"/>
  <c r="G13" i="21"/>
  <c r="G14" i="21"/>
  <c r="G15" i="21"/>
  <c r="G16" i="21"/>
  <c r="G17" i="21"/>
  <c r="G19" i="21"/>
  <c r="F10" i="21"/>
  <c r="F11" i="21"/>
  <c r="F12" i="21"/>
  <c r="F13" i="21"/>
  <c r="F14" i="21"/>
  <c r="F15" i="21"/>
  <c r="F16" i="21"/>
  <c r="F17" i="21"/>
  <c r="F19" i="21"/>
  <c r="E10" i="21"/>
  <c r="E11" i="21"/>
  <c r="E12" i="21"/>
  <c r="E13" i="21"/>
  <c r="E14" i="21"/>
  <c r="E15" i="21"/>
  <c r="E16" i="21"/>
  <c r="E17" i="21"/>
  <c r="E19" i="21"/>
  <c r="D10" i="21"/>
  <c r="D11" i="21"/>
  <c r="D12" i="21"/>
  <c r="D13" i="21"/>
  <c r="D14" i="21"/>
  <c r="D15" i="21"/>
  <c r="D16" i="21"/>
  <c r="D17" i="21"/>
  <c r="D19" i="21"/>
  <c r="E19" i="24"/>
  <c r="D19" i="24"/>
  <c r="E20" i="24"/>
  <c r="F20" i="24"/>
  <c r="D20" i="24"/>
  <c r="D130" i="24"/>
  <c r="A117" i="24"/>
  <c r="A104" i="24"/>
  <c r="A91" i="24"/>
  <c r="A78" i="24"/>
  <c r="A65" i="24"/>
  <c r="A52" i="24"/>
  <c r="A39" i="24"/>
  <c r="A26" i="24"/>
  <c r="D22" i="21"/>
  <c r="D24" i="21"/>
  <c r="D133" i="21"/>
  <c r="A118" i="21"/>
  <c r="A105" i="21"/>
  <c r="A92" i="21"/>
  <c r="A79" i="21"/>
  <c r="A66" i="21"/>
  <c r="A53" i="21"/>
  <c r="A40" i="21"/>
  <c r="A27" i="21"/>
  <c r="E37" i="21"/>
  <c r="E50" i="21"/>
  <c r="E63" i="21"/>
  <c r="E76" i="21"/>
  <c r="E89" i="21"/>
  <c r="E102" i="21"/>
  <c r="E115" i="21"/>
  <c r="E128" i="21"/>
  <c r="E131" i="21"/>
  <c r="D37" i="21"/>
  <c r="D50" i="21"/>
  <c r="D63" i="21"/>
  <c r="D76" i="21"/>
  <c r="D89" i="21"/>
  <c r="D102" i="21"/>
  <c r="D115" i="21"/>
  <c r="D128" i="21"/>
  <c r="D131" i="21"/>
  <c r="D21" i="21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Q4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17" i="6"/>
  <c r="H17" i="6"/>
  <c r="K17" i="6"/>
  <c r="L17" i="6"/>
  <c r="M17" i="6"/>
  <c r="E18" i="6"/>
  <c r="H18" i="6"/>
  <c r="K18" i="6"/>
  <c r="L18" i="6"/>
  <c r="M18" i="6"/>
  <c r="E19" i="6"/>
  <c r="H19" i="6"/>
  <c r="K19" i="6"/>
  <c r="L19" i="6"/>
  <c r="M19" i="6"/>
  <c r="E20" i="6"/>
  <c r="H20" i="6"/>
  <c r="K20" i="6"/>
  <c r="L20" i="6"/>
  <c r="M20" i="6"/>
  <c r="E21" i="6"/>
  <c r="H21" i="6"/>
  <c r="K21" i="6"/>
  <c r="L21" i="6"/>
  <c r="M21" i="6"/>
  <c r="E22" i="6"/>
  <c r="H22" i="6"/>
  <c r="K22" i="6"/>
  <c r="L22" i="6"/>
  <c r="M22" i="6"/>
  <c r="E23" i="6"/>
  <c r="H23" i="6"/>
  <c r="K23" i="6"/>
  <c r="B29" i="10"/>
  <c r="L23" i="6"/>
  <c r="M23" i="6"/>
  <c r="E24" i="6"/>
  <c r="H24" i="6"/>
  <c r="K24" i="6"/>
  <c r="B36" i="10"/>
  <c r="L24" i="6"/>
  <c r="M24" i="6"/>
  <c r="E25" i="6"/>
  <c r="H25" i="6"/>
  <c r="K25" i="6"/>
  <c r="L25" i="6"/>
  <c r="M25" i="6"/>
  <c r="E26" i="6"/>
  <c r="H26" i="6"/>
  <c r="K26" i="6"/>
  <c r="L26" i="6"/>
  <c r="M26" i="6"/>
  <c r="E27" i="6"/>
  <c r="H27" i="6"/>
  <c r="K27" i="6"/>
  <c r="L27" i="6"/>
  <c r="M27" i="6"/>
  <c r="A127" i="22"/>
  <c r="A114" i="22"/>
  <c r="A101" i="22"/>
  <c r="A88" i="22"/>
  <c r="A75" i="22"/>
  <c r="A62" i="22"/>
  <c r="A49" i="22"/>
  <c r="A26" i="22"/>
  <c r="A155" i="1"/>
  <c r="A140" i="1"/>
  <c r="A122" i="1"/>
  <c r="A96" i="1"/>
  <c r="A76" i="1"/>
  <c r="A47" i="1"/>
  <c r="A34" i="1"/>
  <c r="D10" i="22"/>
  <c r="D11" i="22"/>
  <c r="D12" i="22"/>
  <c r="D13" i="22"/>
  <c r="D14" i="22"/>
  <c r="D15" i="22"/>
  <c r="D16" i="22"/>
  <c r="D17" i="22"/>
  <c r="D20" i="22"/>
  <c r="F19" i="24"/>
  <c r="F21" i="24"/>
  <c r="E21" i="24"/>
  <c r="D21" i="24"/>
  <c r="B5" i="24"/>
  <c r="B3" i="24"/>
  <c r="B1" i="24"/>
  <c r="E8" i="21"/>
  <c r="G8" i="21"/>
  <c r="E21" i="21"/>
  <c r="F21" i="21"/>
  <c r="G21" i="21"/>
  <c r="E24" i="21"/>
  <c r="G24" i="21"/>
  <c r="M29" i="6"/>
  <c r="D21" i="22"/>
  <c r="B5" i="22"/>
  <c r="B3" i="22"/>
  <c r="B1" i="22"/>
  <c r="E26" i="1"/>
  <c r="D26" i="1"/>
  <c r="B5" i="21"/>
  <c r="B3" i="21"/>
  <c r="B1" i="5"/>
  <c r="D56" i="2"/>
  <c r="D59" i="2"/>
  <c r="D62" i="2"/>
  <c r="D65" i="2"/>
  <c r="D68" i="2"/>
  <c r="D71" i="2"/>
  <c r="D74" i="2"/>
  <c r="D77" i="2"/>
  <c r="D80" i="2"/>
  <c r="D83" i="2"/>
  <c r="D57" i="2"/>
  <c r="D60" i="2"/>
  <c r="D63" i="2"/>
  <c r="D66" i="2"/>
  <c r="D69" i="2"/>
  <c r="D72" i="2"/>
  <c r="D75" i="2"/>
  <c r="D78" i="2"/>
  <c r="D81" i="2"/>
  <c r="D84" i="2"/>
  <c r="Q71" i="2"/>
  <c r="Q79" i="2"/>
  <c r="D58" i="2"/>
  <c r="D61" i="2"/>
  <c r="D64" i="2"/>
  <c r="D67" i="2"/>
  <c r="D70" i="2"/>
  <c r="D73" i="2"/>
  <c r="D76" i="2"/>
  <c r="D79" i="2"/>
  <c r="D82" i="2"/>
  <c r="D85" i="2"/>
  <c r="B5" i="6"/>
  <c r="B3" i="6"/>
  <c r="B1" i="6"/>
  <c r="C57" i="5"/>
  <c r="B57" i="5"/>
  <c r="A57" i="5"/>
  <c r="B114" i="10"/>
  <c r="A110" i="10"/>
  <c r="B108" i="10"/>
  <c r="A104" i="10"/>
  <c r="B102" i="10"/>
  <c r="A98" i="10"/>
  <c r="B96" i="10"/>
  <c r="A92" i="10"/>
  <c r="B90" i="10"/>
  <c r="A86" i="10"/>
  <c r="B84" i="10"/>
  <c r="A80" i="10"/>
  <c r="B78" i="10"/>
  <c r="A74" i="10"/>
  <c r="B72" i="10"/>
  <c r="A68" i="10"/>
  <c r="B66" i="10"/>
  <c r="A62" i="10"/>
  <c r="B60" i="10"/>
  <c r="A56" i="10"/>
  <c r="B54" i="10"/>
  <c r="A50" i="10"/>
  <c r="B48" i="10"/>
  <c r="A44" i="10"/>
  <c r="A38" i="10"/>
  <c r="A31" i="10"/>
  <c r="A24" i="10"/>
  <c r="A17" i="10"/>
  <c r="A10" i="10"/>
  <c r="B6" i="10"/>
  <c r="B4" i="10"/>
  <c r="B2" i="10"/>
  <c r="J28" i="6"/>
  <c r="B42" i="10"/>
  <c r="G28" i="6"/>
  <c r="D28" i="6"/>
  <c r="B1" i="2"/>
  <c r="B3" i="2"/>
  <c r="B5" i="2"/>
  <c r="B1" i="4"/>
  <c r="B3" i="4"/>
  <c r="B5" i="4"/>
  <c r="B3" i="5"/>
  <c r="B5" i="5"/>
  <c r="B7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B61" i="5"/>
  <c r="D61" i="5"/>
  <c r="B62" i="5"/>
  <c r="D62" i="5"/>
  <c r="B63" i="5"/>
  <c r="D63" i="5"/>
  <c r="B64" i="5"/>
  <c r="D64" i="5"/>
  <c r="B65" i="5"/>
  <c r="D65" i="5"/>
  <c r="B118" i="10"/>
  <c r="B121" i="10"/>
  <c r="Q73" i="2"/>
  <c r="Q81" i="2"/>
  <c r="Q50" i="4"/>
  <c r="Q69" i="2"/>
  <c r="Q77" i="2"/>
  <c r="Q84" i="2"/>
</calcChain>
</file>

<file path=xl/sharedStrings.xml><?xml version="1.0" encoding="utf-8"?>
<sst xmlns="http://schemas.openxmlformats.org/spreadsheetml/2006/main" count="917" uniqueCount="264">
  <si>
    <t>Project Title</t>
  </si>
  <si>
    <t>Show Date</t>
  </si>
  <si>
    <t>Project Manager</t>
  </si>
  <si>
    <t>Client</t>
  </si>
  <si>
    <t>Hull 2017</t>
  </si>
  <si>
    <t>EVENT BUDGET</t>
  </si>
  <si>
    <t>Predicted</t>
  </si>
  <si>
    <t>Current Spend</t>
  </si>
  <si>
    <t>Income</t>
  </si>
  <si>
    <t>Source</t>
  </si>
  <si>
    <t>Crew</t>
  </si>
  <si>
    <t>Accomodation</t>
  </si>
  <si>
    <t>H</t>
  </si>
  <si>
    <t>Spreadsheet Checker</t>
  </si>
  <si>
    <t>Contribution to Core Costs inc Admin &amp; Insurance</t>
  </si>
  <si>
    <t>Total Budget Costs</t>
  </si>
  <si>
    <t>Overall Contingency</t>
  </si>
  <si>
    <t>OVER / UNDER BUDGET</t>
  </si>
  <si>
    <t>Will turn red if over budget!</t>
  </si>
  <si>
    <t>DEPARTMENT</t>
  </si>
  <si>
    <t>ITEM</t>
  </si>
  <si>
    <t>SUPPLIER</t>
  </si>
  <si>
    <t>BUDGET</t>
  </si>
  <si>
    <t>ACTUAL NET</t>
  </si>
  <si>
    <t>VAT</t>
  </si>
  <si>
    <t>GROSS</t>
  </si>
  <si>
    <t>NOTES</t>
  </si>
  <si>
    <t>Receipt No</t>
  </si>
  <si>
    <t>Invoice No</t>
  </si>
  <si>
    <t>Signoff Date</t>
  </si>
  <si>
    <t>Paid Date</t>
  </si>
  <si>
    <t xml:space="preserve">TOTAL BUDGET COSTS: </t>
  </si>
  <si>
    <t>Over/Under Budget</t>
  </si>
  <si>
    <t>BREAKDOWN 1</t>
  </si>
  <si>
    <t>A</t>
  </si>
  <si>
    <t>B</t>
  </si>
  <si>
    <t>C</t>
  </si>
  <si>
    <t>D</t>
  </si>
  <si>
    <t>E</t>
  </si>
  <si>
    <t>F</t>
  </si>
  <si>
    <t>G</t>
  </si>
  <si>
    <t>FLOAT SPEND</t>
  </si>
  <si>
    <t>Float In</t>
  </si>
  <si>
    <t>Spend Net</t>
  </si>
  <si>
    <t>Spend VAT</t>
  </si>
  <si>
    <t>Total Spend</t>
  </si>
  <si>
    <t>Float 1</t>
  </si>
  <si>
    <t>Float 2</t>
  </si>
  <si>
    <t>Float 3</t>
  </si>
  <si>
    <t>Float 4</t>
  </si>
  <si>
    <t>Float 5</t>
  </si>
  <si>
    <t>Float 6</t>
  </si>
  <si>
    <t>Float 7</t>
  </si>
  <si>
    <t>Float 8</t>
  </si>
  <si>
    <t>COSTINGS 1</t>
  </si>
  <si>
    <t>UNIT COST</t>
  </si>
  <si>
    <t>QUANTITY</t>
  </si>
  <si>
    <t>TOTAL</t>
  </si>
  <si>
    <t xml:space="preserve"> VAT </t>
  </si>
  <si>
    <t xml:space="preserve"> GROSS </t>
  </si>
  <si>
    <t>Name</t>
  </si>
  <si>
    <t>Role</t>
  </si>
  <si>
    <t>Half Day</t>
  </si>
  <si>
    <t>No. of Days</t>
  </si>
  <si>
    <t>Sub Total</t>
  </si>
  <si>
    <t>Full Day</t>
  </si>
  <si>
    <t>Travel Day</t>
  </si>
  <si>
    <t>PDs</t>
  </si>
  <si>
    <t>Total Cost</t>
  </si>
  <si>
    <t>Notes</t>
  </si>
  <si>
    <t>CREW 9</t>
  </si>
  <si>
    <t>CREW 10</t>
  </si>
  <si>
    <t>CREW 11</t>
  </si>
  <si>
    <t>CREW 12</t>
  </si>
  <si>
    <t>CREW 13</t>
  </si>
  <si>
    <t>CREW 14</t>
  </si>
  <si>
    <t>CREW 15</t>
  </si>
  <si>
    <t>CREW 16</t>
  </si>
  <si>
    <t>CREW 17</t>
  </si>
  <si>
    <t>CREW 18</t>
  </si>
  <si>
    <t>CREW 19</t>
  </si>
  <si>
    <t>TOTAL STAFF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</si>
  <si>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</si>
  <si>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</si>
  <si>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</si>
  <si>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</si>
  <si>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</si>
  <si>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</si>
  <si>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</si>
  <si>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</si>
  <si>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Crew 9</t>
  </si>
  <si>
    <t>Crew 10</t>
  </si>
  <si>
    <t>Artist 1</t>
  </si>
  <si>
    <t>Artist 2</t>
  </si>
  <si>
    <t>Artist 3</t>
  </si>
  <si>
    <t>Artist 4</t>
  </si>
  <si>
    <t>Artist 5</t>
  </si>
  <si>
    <t>Artist 6</t>
  </si>
  <si>
    <t>Artist 7</t>
  </si>
  <si>
    <t>Artist 8</t>
  </si>
  <si>
    <t>Artist 9</t>
  </si>
  <si>
    <t>Artist 10</t>
  </si>
  <si>
    <t>Artist 11</t>
  </si>
  <si>
    <t>Artist 12</t>
  </si>
  <si>
    <t>Artist 13</t>
  </si>
  <si>
    <t>Artist 14</t>
  </si>
  <si>
    <t>Artist 15</t>
  </si>
  <si>
    <t>Artist 16</t>
  </si>
  <si>
    <t>Rooms</t>
  </si>
  <si>
    <t>SUMMARY</t>
  </si>
  <si>
    <t>ROOM COST</t>
  </si>
  <si>
    <t>TWIN COST</t>
  </si>
  <si>
    <t>ROOM QUANTITIES</t>
  </si>
  <si>
    <t>TOTAL ROOMS</t>
  </si>
  <si>
    <t>TOTAL COSTS</t>
  </si>
  <si>
    <t>ROOM COSTS</t>
  </si>
  <si>
    <t>Who</t>
  </si>
  <si>
    <t>Contact Number</t>
  </si>
  <si>
    <t>Catering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</si>
  <si>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</si>
  <si>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</si>
  <si>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</si>
  <si>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</si>
  <si>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</si>
  <si>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</si>
  <si>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</si>
  <si>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</si>
  <si>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</si>
  <si>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</si>
  <si>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L</t>
  </si>
  <si>
    <t>Breakfast</t>
  </si>
  <si>
    <t>Lunch</t>
  </si>
  <si>
    <t>Dinner</t>
  </si>
  <si>
    <t>MEAL COST</t>
  </si>
  <si>
    <t>BREAKFAST COST</t>
  </si>
  <si>
    <t>LUNCH COST</t>
  </si>
  <si>
    <t>DINNER COST</t>
  </si>
  <si>
    <t>MEAL QUANTITIES</t>
  </si>
  <si>
    <t>TOTAL BREAKFAST</t>
  </si>
  <si>
    <t>TOTAL LUNCH</t>
  </si>
  <si>
    <t>TOTAL DINNER</t>
  </si>
  <si>
    <t>TOTAL MEALS COST</t>
  </si>
  <si>
    <t>£</t>
  </si>
  <si>
    <t>Dates</t>
  </si>
  <si>
    <t>Date received</t>
  </si>
  <si>
    <t>Signed</t>
  </si>
  <si>
    <t>PD's</t>
  </si>
  <si>
    <t>Petty Cash</t>
  </si>
  <si>
    <t>GRAND TOTAL</t>
  </si>
  <si>
    <t>Passes</t>
  </si>
  <si>
    <t>Radio's</t>
  </si>
  <si>
    <t>Pass Type</t>
  </si>
  <si>
    <t>Radio</t>
  </si>
  <si>
    <t>Ear Piece</t>
  </si>
  <si>
    <t>Noise Cancellation</t>
  </si>
  <si>
    <t>Fist Mic</t>
  </si>
  <si>
    <t>Pouch</t>
  </si>
  <si>
    <t>Radio Totals</t>
  </si>
  <si>
    <t>Pass Totals</t>
  </si>
  <si>
    <t>Access Details</t>
  </si>
  <si>
    <t>Handsets</t>
  </si>
  <si>
    <t>Type 1</t>
  </si>
  <si>
    <t>Access</t>
  </si>
  <si>
    <t>Type 2</t>
  </si>
  <si>
    <t>Type 3</t>
  </si>
  <si>
    <t>Fist/Parrot Mic</t>
  </si>
  <si>
    <t>Type 4</t>
  </si>
  <si>
    <t>Leather Pouch</t>
  </si>
  <si>
    <t>Type 5</t>
  </si>
  <si>
    <t>HPSS</t>
  </si>
  <si>
    <t>Consumables</t>
  </si>
  <si>
    <t>SUPPLIER 1 NET</t>
  </si>
  <si>
    <t>SUPPLIER 2 NET</t>
  </si>
  <si>
    <t>SUPPLIER 3 NET</t>
  </si>
  <si>
    <t>TOTALS</t>
  </si>
  <si>
    <t>PDS</t>
  </si>
  <si>
    <t>DBN TUBE</t>
  </si>
  <si>
    <t>ZK106</t>
  </si>
  <si>
    <t>ZK107</t>
  </si>
  <si>
    <t>K244</t>
  </si>
  <si>
    <t>Tech design, engineering, CAD</t>
  </si>
  <si>
    <t>K245</t>
  </si>
  <si>
    <t>Staging and Scenic</t>
  </si>
  <si>
    <t>K246</t>
  </si>
  <si>
    <t>Costume and Wigs</t>
  </si>
  <si>
    <t>K247</t>
  </si>
  <si>
    <t>Props</t>
  </si>
  <si>
    <t>K248</t>
  </si>
  <si>
    <t>Audio and Comms</t>
  </si>
  <si>
    <t>K249</t>
  </si>
  <si>
    <t>K250</t>
  </si>
  <si>
    <t>Rigging</t>
  </si>
  <si>
    <t>K251</t>
  </si>
  <si>
    <t>Power and Generators</t>
  </si>
  <si>
    <t>K252</t>
  </si>
  <si>
    <t>Pyro</t>
  </si>
  <si>
    <t>K253</t>
  </si>
  <si>
    <t>Local Crew</t>
  </si>
  <si>
    <t>Venue Logistics</t>
  </si>
  <si>
    <t>K136</t>
  </si>
  <si>
    <t>Venue Costs</t>
  </si>
  <si>
    <t>K257</t>
  </si>
  <si>
    <t>Comms Equip</t>
  </si>
  <si>
    <t>K258</t>
  </si>
  <si>
    <t>Production Transport</t>
  </si>
  <si>
    <t>K259</t>
  </si>
  <si>
    <t>Temp buildings</t>
  </si>
  <si>
    <t>K260</t>
  </si>
  <si>
    <t>Temp Structures</t>
  </si>
  <si>
    <t>K261</t>
  </si>
  <si>
    <t>Police, safety, Medical</t>
  </si>
  <si>
    <t>K145</t>
  </si>
  <si>
    <t>Cleaning and Waste</t>
  </si>
  <si>
    <t>K265</t>
  </si>
  <si>
    <t>Site Prep &amp; Security</t>
  </si>
  <si>
    <t>Technical and Production</t>
  </si>
  <si>
    <t>AV Projection</t>
  </si>
  <si>
    <t>Lighting &amp; Heating</t>
  </si>
  <si>
    <t>K128</t>
  </si>
  <si>
    <t>BFI</t>
  </si>
  <si>
    <t>Tech</t>
  </si>
  <si>
    <t>Carpet</t>
  </si>
  <si>
    <t>FOH</t>
  </si>
  <si>
    <t>What's in the BFI</t>
  </si>
  <si>
    <t>Andrew:</t>
  </si>
  <si>
    <t>crew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</si>
  <si>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</si>
  <si>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</si>
  <si>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</si>
  <si>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</si>
  <si>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</si>
  <si>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</si>
  <si>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</si>
  <si>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</si>
  <si>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Balance</t>
  </si>
  <si>
    <t>Technical Design &amp; CAD - C130, ZK106, K244</t>
  </si>
  <si>
    <t>Staging and Scenic - C130, ZK106, K245</t>
  </si>
  <si>
    <t>Projector</t>
  </si>
  <si>
    <t>Costume &amp; Wigs - C130, ZK106, K246</t>
  </si>
  <si>
    <t>Lighting - C130, ZK106, K128</t>
  </si>
  <si>
    <t>Audio &amp; Comms - C130, ZK106, K248</t>
  </si>
  <si>
    <t>AV Projection - C130, ZK106, K249</t>
  </si>
  <si>
    <t>Rigging - C130, ZK106, K250</t>
  </si>
  <si>
    <t>Local Crew - C130, ZK106, K253</t>
  </si>
  <si>
    <t>Venue Costs - C130, ZK107, K136</t>
  </si>
  <si>
    <t>Filming - C130, ZK109, K159</t>
  </si>
  <si>
    <t>Schools Activity - C130, ZK 110, K279</t>
  </si>
  <si>
    <t>Windows</t>
  </si>
  <si>
    <t>Set Up Scenery</t>
  </si>
  <si>
    <t>Projection, Cloths, additional Hires</t>
  </si>
  <si>
    <t>Pianos</t>
  </si>
  <si>
    <t>HCAL venue and tech staff</t>
  </si>
  <si>
    <t>staff additional</t>
  </si>
  <si>
    <t>Niccy Hallifax</t>
  </si>
  <si>
    <t>Royal Ballet - HNT</t>
  </si>
  <si>
    <t>16th September</t>
  </si>
  <si>
    <t>Twin White</t>
  </si>
  <si>
    <t>Black Guaze</t>
  </si>
  <si>
    <t>White Gauze</t>
  </si>
  <si>
    <t>Sound Hires</t>
  </si>
  <si>
    <t xml:space="preserve">Martin - </t>
  </si>
  <si>
    <t>Martin Accom</t>
  </si>
  <si>
    <t>Image</t>
  </si>
  <si>
    <t>LX Hires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</si>
</sst>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£&quot;#,##0.00"/>
    <numFmt numFmtId="167" formatCode="[$-F800]dddd\,\ mmmm\ dd\,\ yyyy"/>
    <numFmt numFmtId="168" formatCode="_-[$£-809]* #,##0.00_-;\-[$£-809]* #,##0.00_-;_-[$£-809]* &quot;-&quot;??_-;_-@_-"/>
    <numFmt numFmtId="169" formatCode="&quot;£&quot;#,##0"/>
  </numFmts>
  <fonts count="30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rgb="FF4B2EFA"/>
      <name val="Calibri"/>
      <family val="2"/>
      <scheme val="minor"/>
    </font>
    <font>
      <sz val="10"/>
      <color rgb="FF4B2EFA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4B2EFA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 style="medium">
        <color auto="1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medium">
        <color auto="1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55"/>
      </bottom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indexed="55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2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4B2EFA"/>
      </right>
      <top style="thick">
        <color rgb="FF4B2EFA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thin">
        <color auto="1"/>
      </bottom>
      <diagonal/>
    </border>
    <border>
      <left style="medium">
        <color rgb="FF4B2EFA"/>
      </left>
      <right style="medium">
        <color rgb="FF4B2EFA"/>
      </right>
      <top/>
      <bottom style="medium">
        <color rgb="FF4B2EFA"/>
      </bottom>
      <diagonal/>
    </border>
    <border>
      <left/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4B2EFA"/>
      </left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4B2EFA"/>
      </left>
      <right/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  <border>
      <left/>
      <right style="thick">
        <color rgb="FF4B2EFA"/>
      </right>
      <top style="thin">
        <color auto="1"/>
      </top>
      <bottom style="thick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 style="thin">
        <color indexed="22"/>
      </bottom>
      <diagonal/>
    </border>
    <border>
      <left/>
      <right style="medium">
        <color rgb="FF3366FF"/>
      </right>
      <top style="medium">
        <color auto="1"/>
      </top>
      <bottom style="thin">
        <color indexed="22"/>
      </bottom>
      <diagonal/>
    </border>
    <border>
      <left/>
      <right style="medium">
        <color rgb="FF3366FF"/>
      </right>
      <top/>
      <bottom style="thin">
        <color indexed="22"/>
      </bottom>
      <diagonal/>
    </border>
    <border>
      <left/>
      <right style="medium">
        <color rgb="FF3366FF"/>
      </right>
      <top style="thin">
        <color indexed="22"/>
      </top>
      <bottom style="thin">
        <color indexed="22"/>
      </bottom>
      <diagonal/>
    </border>
    <border>
      <left/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/>
      <diagonal/>
    </border>
    <border>
      <left style="thin">
        <color auto="1"/>
      </left>
      <right style="thick">
        <color rgb="FF4B2EFA"/>
      </right>
      <top style="medium">
        <color auto="1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/>
      <diagonal/>
    </border>
    <border>
      <left style="medium">
        <color rgb="FF4B2EFA"/>
      </left>
      <right style="medium">
        <color rgb="FF4B2EFA"/>
      </right>
      <top style="thin">
        <color indexed="22"/>
      </top>
      <bottom/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 style="thin">
        <color auto="1"/>
      </bottom>
      <diagonal/>
    </border>
    <border>
      <left/>
      <right/>
      <top style="thick">
        <color rgb="FF0000FF"/>
      </top>
      <bottom style="thin">
        <color auto="1"/>
      </bottom>
      <diagonal/>
    </border>
    <border>
      <left/>
      <right style="thin">
        <color auto="1"/>
      </right>
      <top style="thick">
        <color rgb="FF0000FF"/>
      </top>
      <bottom style="thin">
        <color auto="1"/>
      </bottom>
      <diagonal/>
    </border>
    <border>
      <left style="thick">
        <color rgb="FF0000FF"/>
      </left>
      <right/>
      <top style="thin">
        <color auto="1"/>
      </top>
      <bottom style="thick">
        <color rgb="FF0000FF"/>
      </bottom>
      <diagonal/>
    </border>
    <border>
      <left/>
      <right/>
      <top style="thin">
        <color auto="1"/>
      </top>
      <bottom style="thick">
        <color rgb="FF0000FF"/>
      </bottom>
      <diagonal/>
    </border>
    <border>
      <left/>
      <right style="thin">
        <color auto="1"/>
      </right>
      <top style="thin">
        <color auto="1"/>
      </top>
      <bottom style="thick">
        <color rgb="FF0000FF"/>
      </bottom>
      <diagonal/>
    </border>
    <border>
      <left style="medium">
        <color rgb="FF4B2EFA"/>
      </left>
      <right/>
      <top/>
      <bottom/>
      <diagonal/>
    </border>
    <border>
      <left style="medium">
        <color rgb="FF4B2EFA"/>
      </left>
      <right style="medium">
        <color rgb="FF4B2EFA"/>
      </right>
      <top/>
      <bottom/>
      <diagonal/>
    </border>
    <border>
      <left/>
      <right style="medium">
        <color rgb="FF4B2EFA"/>
      </right>
      <top/>
      <bottom style="medium">
        <color rgb="FF4B2EFA"/>
      </bottom>
      <diagonal/>
    </border>
    <border>
      <left style="thick">
        <color rgb="FF0000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35">
    <xf numFmtId="0" fontId="0" fillId="0" borderId="0" xfId="0"/>
    <xf numFmtId="0" fontId="5" fillId="5" borderId="1" xfId="0" applyFont="1" applyFill="1" applyBorder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86" xfId="0" applyFont="1" applyFill="1" applyBorder="1" applyAlignment="1">
      <alignment horizontal="left"/>
    </xf>
    <xf numFmtId="166" fontId="10" fillId="0" borderId="87" xfId="0" applyNumberFormat="1" applyFont="1" applyBorder="1" applyAlignment="1">
      <alignment horizontal="right"/>
    </xf>
    <xf numFmtId="166" fontId="4" fillId="0" borderId="87" xfId="0" applyNumberFormat="1" applyFont="1" applyBorder="1" applyAlignment="1">
      <alignment horizontal="right"/>
    </xf>
    <xf numFmtId="0" fontId="8" fillId="0" borderId="2" xfId="0" applyFont="1" applyBorder="1"/>
    <xf numFmtId="166" fontId="11" fillId="0" borderId="88" xfId="0" applyNumberFormat="1" applyFont="1" applyBorder="1" applyAlignment="1">
      <alignment horizontal="right"/>
    </xf>
    <xf numFmtId="166" fontId="12" fillId="0" borderId="88" xfId="0" applyNumberFormat="1" applyFont="1" applyBorder="1" applyAlignment="1">
      <alignment horizontal="right"/>
    </xf>
    <xf numFmtId="0" fontId="6" fillId="0" borderId="4" xfId="0" applyFont="1" applyBorder="1" applyProtection="1">
      <protection locked="0"/>
    </xf>
    <xf numFmtId="166" fontId="11" fillId="0" borderId="89" xfId="0" applyNumberFormat="1" applyFont="1" applyBorder="1" applyAlignment="1">
      <alignment horizontal="right"/>
    </xf>
    <xf numFmtId="166" fontId="12" fillId="0" borderId="89" xfId="0" applyNumberFormat="1" applyFont="1" applyBorder="1" applyAlignment="1">
      <alignment horizontal="right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5" fontId="8" fillId="0" borderId="0" xfId="0" applyNumberFormat="1" applyFont="1" applyFill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166" fontId="10" fillId="0" borderId="90" xfId="0" applyNumberFormat="1" applyFont="1" applyBorder="1" applyAlignment="1">
      <alignment horizontal="right"/>
    </xf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9" fontId="5" fillId="6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4" fillId="5" borderId="13" xfId="0" applyFont="1" applyFill="1" applyBorder="1" applyAlignment="1"/>
    <xf numFmtId="0" fontId="5" fillId="5" borderId="14" xfId="0" applyFont="1" applyFill="1" applyBorder="1" applyAlignment="1"/>
    <xf numFmtId="0" fontId="5" fillId="5" borderId="15" xfId="0" applyFont="1" applyFill="1" applyBorder="1" applyAlignment="1"/>
    <xf numFmtId="166" fontId="13" fillId="0" borderId="91" xfId="0" applyNumberFormat="1" applyFont="1" applyBorder="1" applyAlignment="1">
      <alignment horizontal="right"/>
    </xf>
    <xf numFmtId="165" fontId="8" fillId="0" borderId="2" xfId="0" applyNumberFormat="1" applyFont="1" applyBorder="1"/>
    <xf numFmtId="165" fontId="15" fillId="0" borderId="2" xfId="0" applyNumberFormat="1" applyFont="1" applyBorder="1" applyAlignment="1">
      <alignment horizontal="left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>
      <protection locked="0"/>
    </xf>
    <xf numFmtId="165" fontId="12" fillId="0" borderId="7" xfId="0" applyNumberFormat="1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Protection="1">
      <protection locked="0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65" fontId="8" fillId="0" borderId="92" xfId="0" applyNumberFormat="1" applyFont="1" applyBorder="1"/>
    <xf numFmtId="165" fontId="12" fillId="0" borderId="92" xfId="0" applyNumberFormat="1" applyFont="1" applyBorder="1"/>
    <xf numFmtId="165" fontId="12" fillId="0" borderId="0" xfId="0" applyNumberFormat="1" applyFont="1" applyBorder="1"/>
    <xf numFmtId="164" fontId="6" fillId="0" borderId="16" xfId="0" applyNumberFormat="1" applyFont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12" fillId="0" borderId="93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5" fontId="12" fillId="0" borderId="8" xfId="0" applyNumberFormat="1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43" fontId="8" fillId="0" borderId="92" xfId="0" applyNumberFormat="1" applyFont="1" applyBorder="1"/>
    <xf numFmtId="165" fontId="12" fillId="0" borderId="94" xfId="0" applyNumberFormat="1" applyFont="1" applyBorder="1"/>
    <xf numFmtId="165" fontId="6" fillId="0" borderId="9" xfId="0" applyNumberFormat="1" applyFont="1" applyBorder="1" applyProtection="1"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/>
    <xf numFmtId="0" fontId="6" fillId="0" borderId="4" xfId="0" quotePrefix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7" xfId="0" quotePrefix="1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165" fontId="6" fillId="0" borderId="7" xfId="0" quotePrefix="1" applyNumberFormat="1" applyFont="1" applyBorder="1" applyProtection="1"/>
    <xf numFmtId="0" fontId="6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165" fontId="6" fillId="0" borderId="5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8" fillId="6" borderId="0" xfId="0" applyFont="1" applyFill="1" applyAlignment="1">
      <alignment horizontal="right"/>
    </xf>
    <xf numFmtId="165" fontId="11" fillId="0" borderId="0" xfId="0" applyNumberFormat="1" applyFont="1" applyBorder="1"/>
    <xf numFmtId="0" fontId="6" fillId="5" borderId="13" xfId="0" applyFont="1" applyFill="1" applyBorder="1"/>
    <xf numFmtId="0" fontId="8" fillId="5" borderId="14" xfId="0" applyFont="1" applyFill="1" applyBorder="1" applyAlignment="1">
      <alignment horizontal="right"/>
    </xf>
    <xf numFmtId="165" fontId="11" fillId="0" borderId="95" xfId="0" applyNumberFormat="1" applyFont="1" applyBorder="1"/>
    <xf numFmtId="0" fontId="6" fillId="6" borderId="0" xfId="0" applyFont="1" applyFill="1"/>
    <xf numFmtId="165" fontId="11" fillId="0" borderId="0" xfId="0" applyNumberFormat="1" applyFont="1"/>
    <xf numFmtId="166" fontId="11" fillId="0" borderId="87" xfId="0" applyNumberFormat="1" applyFont="1" applyBorder="1"/>
    <xf numFmtId="165" fontId="6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9" fillId="0" borderId="2" xfId="0" applyNumberFormat="1" applyFont="1" applyBorder="1" applyAlignment="1" applyProtection="1">
      <alignment horizontal="right"/>
      <protection locked="0"/>
    </xf>
    <xf numFmtId="0" fontId="1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6" fontId="11" fillId="0" borderId="96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5" fontId="8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6" fontId="13" fillId="0" borderId="22" xfId="0" applyNumberFormat="1" applyFont="1" applyBorder="1" applyAlignment="1">
      <alignment horizontal="right"/>
    </xf>
    <xf numFmtId="166" fontId="13" fillId="0" borderId="23" xfId="0" applyNumberFormat="1" applyFont="1" applyBorder="1" applyAlignment="1">
      <alignment horizontal="right"/>
    </xf>
    <xf numFmtId="166" fontId="13" fillId="0" borderId="24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6" borderId="0" xfId="0" applyFont="1" applyFill="1" applyAlignment="1">
      <alignment horizontal="left"/>
    </xf>
    <xf numFmtId="166" fontId="7" fillId="0" borderId="0" xfId="0" applyNumberFormat="1" applyFont="1" applyBorder="1" applyAlignment="1">
      <alignment horizontal="right"/>
    </xf>
    <xf numFmtId="0" fontId="17" fillId="0" borderId="0" xfId="0" applyFont="1"/>
    <xf numFmtId="165" fontId="12" fillId="0" borderId="5" xfId="0" applyNumberFormat="1" applyFont="1" applyBorder="1" applyAlignment="1" applyProtection="1">
      <alignment horizontal="left"/>
      <protection locked="0"/>
    </xf>
    <xf numFmtId="165" fontId="12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horizontal="left"/>
    </xf>
    <xf numFmtId="165" fontId="15" fillId="0" borderId="15" xfId="0" applyNumberFormat="1" applyFont="1" applyBorder="1" applyAlignment="1">
      <alignment horizontal="left"/>
    </xf>
    <xf numFmtId="165" fontId="12" fillId="0" borderId="4" xfId="0" applyNumberFormat="1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left"/>
      <protection locked="0"/>
    </xf>
    <xf numFmtId="165" fontId="12" fillId="0" borderId="8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6" fontId="11" fillId="0" borderId="3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left"/>
    </xf>
    <xf numFmtId="166" fontId="11" fillId="0" borderId="3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left"/>
    </xf>
    <xf numFmtId="166" fontId="11" fillId="0" borderId="32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0" fillId="0" borderId="98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9" fontId="5" fillId="6" borderId="11" xfId="0" applyNumberFormat="1" applyFont="1" applyFill="1" applyBorder="1" applyAlignment="1">
      <alignment horizontal="center"/>
    </xf>
    <xf numFmtId="166" fontId="10" fillId="0" borderId="99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left"/>
    </xf>
    <xf numFmtId="2" fontId="8" fillId="0" borderId="2" xfId="0" applyNumberFormat="1" applyFont="1" applyBorder="1"/>
    <xf numFmtId="2" fontId="6" fillId="0" borderId="7" xfId="0" applyNumberFormat="1" applyFont="1" applyBorder="1" applyProtection="1">
      <protection locked="0"/>
    </xf>
    <xf numFmtId="2" fontId="6" fillId="0" borderId="6" xfId="0" applyNumberFormat="1" applyFont="1" applyBorder="1" applyProtection="1">
      <protection locked="0"/>
    </xf>
    <xf numFmtId="165" fontId="12" fillId="0" borderId="33" xfId="0" applyNumberFormat="1" applyFont="1" applyBorder="1" applyAlignment="1" applyProtection="1">
      <alignment horizontal="left"/>
      <protection locked="0"/>
    </xf>
    <xf numFmtId="2" fontId="8" fillId="0" borderId="92" xfId="0" applyNumberFormat="1" applyFont="1" applyBorder="1"/>
    <xf numFmtId="2" fontId="6" fillId="0" borderId="0" xfId="0" applyNumberFormat="1" applyFont="1" applyBorder="1" applyProtection="1">
      <protection locked="0"/>
    </xf>
    <xf numFmtId="2" fontId="8" fillId="0" borderId="15" xfId="0" applyNumberFormat="1" applyFont="1" applyBorder="1"/>
    <xf numFmtId="2" fontId="6" fillId="0" borderId="34" xfId="0" applyNumberFormat="1" applyFont="1" applyBorder="1" applyProtection="1">
      <protection locked="0"/>
    </xf>
    <xf numFmtId="165" fontId="12" fillId="0" borderId="100" xfId="0" applyNumberFormat="1" applyFont="1" applyBorder="1"/>
    <xf numFmtId="165" fontId="12" fillId="0" borderId="4" xfId="0" applyNumberFormat="1" applyFont="1" applyBorder="1"/>
    <xf numFmtId="165" fontId="12" fillId="0" borderId="35" xfId="0" applyNumberFormat="1" applyFont="1" applyBorder="1" applyAlignment="1">
      <alignment horizontal="left"/>
    </xf>
    <xf numFmtId="165" fontId="12" fillId="0" borderId="7" xfId="0" applyNumberFormat="1" applyFont="1" applyBorder="1"/>
    <xf numFmtId="165" fontId="12" fillId="0" borderId="36" xfId="0" applyNumberFormat="1" applyFont="1" applyBorder="1" applyAlignment="1">
      <alignment horizontal="left"/>
    </xf>
    <xf numFmtId="2" fontId="6" fillId="0" borderId="8" xfId="0" applyNumberFormat="1" applyFont="1" applyBorder="1" applyProtection="1">
      <protection locked="0"/>
    </xf>
    <xf numFmtId="165" fontId="12" fillId="0" borderId="8" xfId="0" applyNumberFormat="1" applyFont="1" applyBorder="1"/>
    <xf numFmtId="165" fontId="12" fillId="0" borderId="37" xfId="0" applyNumberFormat="1" applyFont="1" applyBorder="1" applyAlignment="1">
      <alignment horizontal="left"/>
    </xf>
    <xf numFmtId="2" fontId="8" fillId="0" borderId="94" xfId="0" applyNumberFormat="1" applyFont="1" applyBorder="1"/>
    <xf numFmtId="2" fontId="6" fillId="0" borderId="5" xfId="0" applyNumberFormat="1" applyFont="1" applyBorder="1" applyProtection="1">
      <protection locked="0"/>
    </xf>
    <xf numFmtId="2" fontId="6" fillId="0" borderId="7" xfId="0" applyNumberFormat="1" applyFont="1" applyBorder="1" applyProtection="1"/>
    <xf numFmtId="2" fontId="6" fillId="0" borderId="34" xfId="0" applyNumberFormat="1" applyFont="1" applyBorder="1" applyProtection="1"/>
    <xf numFmtId="2" fontId="6" fillId="0" borderId="8" xfId="0" applyNumberFormat="1" applyFont="1" applyBorder="1" applyProtection="1"/>
    <xf numFmtId="2" fontId="6" fillId="0" borderId="4" xfId="0" applyNumberFormat="1" applyFont="1" applyBorder="1" applyProtection="1">
      <protection locked="0"/>
    </xf>
    <xf numFmtId="2" fontId="6" fillId="0" borderId="101" xfId="0" applyNumberFormat="1" applyFont="1" applyBorder="1" applyProtection="1">
      <protection locked="0"/>
    </xf>
    <xf numFmtId="2" fontId="6" fillId="0" borderId="102" xfId="0" applyNumberFormat="1" applyFont="1" applyBorder="1" applyProtection="1">
      <protection locked="0"/>
    </xf>
    <xf numFmtId="2" fontId="6" fillId="0" borderId="103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0" fontId="18" fillId="5" borderId="1" xfId="0" applyFont="1" applyFill="1" applyBorder="1"/>
    <xf numFmtId="0" fontId="18" fillId="0" borderId="0" xfId="0" applyFont="1"/>
    <xf numFmtId="0" fontId="8" fillId="0" borderId="3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165" fontId="8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165" fontId="8" fillId="5" borderId="41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6" fillId="2" borderId="19" xfId="0" applyNumberFormat="1" applyFont="1" applyFill="1" applyBorder="1"/>
    <xf numFmtId="0" fontId="19" fillId="0" borderId="1" xfId="0" applyFont="1" applyFill="1" applyBorder="1"/>
    <xf numFmtId="165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5" borderId="1" xfId="0" applyFont="1" applyFill="1" applyBorder="1"/>
    <xf numFmtId="0" fontId="8" fillId="5" borderId="4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/>
    <xf numFmtId="0" fontId="8" fillId="5" borderId="23" xfId="0" applyFont="1" applyFill="1" applyBorder="1" applyAlignment="1"/>
    <xf numFmtId="0" fontId="8" fillId="5" borderId="24" xfId="0" applyFont="1" applyFill="1" applyBorder="1" applyAlignment="1"/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4" fontId="6" fillId="0" borderId="50" xfId="0" applyNumberFormat="1" applyFont="1" applyBorder="1" applyAlignment="1">
      <alignment horizontal="left" vertical="center" wrapText="1"/>
    </xf>
    <xf numFmtId="14" fontId="6" fillId="0" borderId="51" xfId="0" applyNumberFormat="1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5" fillId="5" borderId="1" xfId="0" applyFont="1" applyFill="1" applyBorder="1" applyProtection="1"/>
    <xf numFmtId="0" fontId="6" fillId="6" borderId="0" xfId="0" applyFont="1" applyFill="1" applyBorder="1" applyAlignment="1" applyProtection="1"/>
    <xf numFmtId="0" fontId="6" fillId="0" borderId="0" xfId="0" applyFont="1" applyBorder="1" applyAlignment="1" applyProtection="1">
      <alignment horizontal="left"/>
      <protection locked="0"/>
    </xf>
    <xf numFmtId="0" fontId="20" fillId="6" borderId="0" xfId="0" applyFont="1" applyFill="1"/>
    <xf numFmtId="0" fontId="21" fillId="0" borderId="46" xfId="0" applyFont="1" applyBorder="1"/>
    <xf numFmtId="0" fontId="21" fillId="0" borderId="47" xfId="0" applyFont="1" applyBorder="1"/>
    <xf numFmtId="0" fontId="21" fillId="0" borderId="16" xfId="0" applyFont="1" applyBorder="1"/>
    <xf numFmtId="0" fontId="21" fillId="0" borderId="17" xfId="0" applyFont="1" applyBorder="1"/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26" xfId="0" applyFont="1" applyBorder="1" applyAlignment="1"/>
    <xf numFmtId="0" fontId="8" fillId="0" borderId="27" xfId="0" applyFont="1" applyBorder="1" applyAlignment="1">
      <alignment horizontal="center" vertical="center"/>
    </xf>
    <xf numFmtId="166" fontId="8" fillId="0" borderId="28" xfId="0" applyNumberFormat="1" applyFont="1" applyBorder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166" fontId="8" fillId="6" borderId="14" xfId="0" applyNumberFormat="1" applyFont="1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4" xfId="0" applyFont="1" applyFill="1" applyBorder="1"/>
    <xf numFmtId="0" fontId="6" fillId="6" borderId="14" xfId="0" applyFont="1" applyFill="1" applyBorder="1" applyAlignment="1">
      <alignment horizontal="center"/>
    </xf>
    <xf numFmtId="166" fontId="6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 applyAlignment="1"/>
    <xf numFmtId="0" fontId="8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/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21" fillId="6" borderId="14" xfId="0" applyFont="1" applyFill="1" applyBorder="1"/>
    <xf numFmtId="166" fontId="21" fillId="6" borderId="14" xfId="0" applyNumberFormat="1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166" fontId="8" fillId="6" borderId="59" xfId="0" applyNumberFormat="1" applyFont="1" applyFill="1" applyBorder="1"/>
    <xf numFmtId="0" fontId="6" fillId="6" borderId="59" xfId="0" applyFont="1" applyFill="1" applyBorder="1" applyAlignment="1">
      <alignment horizontal="left" vertical="center"/>
    </xf>
    <xf numFmtId="0" fontId="6" fillId="6" borderId="59" xfId="0" applyFont="1" applyFill="1" applyBorder="1"/>
    <xf numFmtId="0" fontId="6" fillId="6" borderId="6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21" fillId="6" borderId="0" xfId="0" applyFont="1" applyFill="1"/>
    <xf numFmtId="0" fontId="9" fillId="6" borderId="0" xfId="0" applyFont="1" applyFill="1"/>
    <xf numFmtId="0" fontId="22" fillId="6" borderId="0" xfId="0" applyFont="1" applyFill="1"/>
    <xf numFmtId="0" fontId="8" fillId="5" borderId="10" xfId="0" applyFont="1" applyFill="1" applyBorder="1" applyProtection="1"/>
    <xf numFmtId="0" fontId="8" fillId="0" borderId="0" xfId="0" applyFont="1" applyProtection="1"/>
    <xf numFmtId="0" fontId="8" fillId="5" borderId="1" xfId="0" applyFont="1" applyFill="1" applyBorder="1" applyProtection="1"/>
    <xf numFmtId="0" fontId="6" fillId="0" borderId="61" xfId="0" applyFont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62" xfId="0" applyNumberFormat="1" applyFont="1" applyBorder="1" applyProtection="1"/>
    <xf numFmtId="0" fontId="6" fillId="0" borderId="63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6" xfId="0" applyNumberFormat="1" applyFont="1" applyBorder="1" applyProtection="1"/>
    <xf numFmtId="0" fontId="6" fillId="0" borderId="64" xfId="0" applyFont="1" applyBorder="1" applyProtection="1">
      <protection locked="0"/>
    </xf>
    <xf numFmtId="0" fontId="6" fillId="0" borderId="0" xfId="0" applyFont="1" applyProtection="1"/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67" fontId="8" fillId="5" borderId="69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/>
    </xf>
    <xf numFmtId="167" fontId="8" fillId="5" borderId="25" xfId="0" applyNumberFormat="1" applyFont="1" applyFill="1" applyBorder="1" applyAlignment="1">
      <alignment textRotation="180"/>
    </xf>
    <xf numFmtId="167" fontId="6" fillId="0" borderId="0" xfId="0" applyNumberFormat="1" applyFont="1"/>
    <xf numFmtId="14" fontId="6" fillId="0" borderId="70" xfId="0" applyNumberFormat="1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0" xfId="0" applyFont="1" applyBorder="1" applyAlignment="1"/>
    <xf numFmtId="165" fontId="23" fillId="0" borderId="0" xfId="0" applyNumberFormat="1" applyFont="1"/>
    <xf numFmtId="165" fontId="24" fillId="0" borderId="2" xfId="0" applyNumberFormat="1" applyFont="1" applyBorder="1" applyAlignment="1">
      <alignment horizontal="left"/>
    </xf>
    <xf numFmtId="165" fontId="23" fillId="0" borderId="4" xfId="0" applyNumberFormat="1" applyFont="1" applyBorder="1" applyProtection="1">
      <protection locked="0"/>
    </xf>
    <xf numFmtId="165" fontId="23" fillId="0" borderId="5" xfId="0" applyNumberFormat="1" applyFont="1" applyBorder="1" applyProtection="1">
      <protection locked="0"/>
    </xf>
    <xf numFmtId="165" fontId="23" fillId="0" borderId="33" xfId="0" applyNumberFormat="1" applyFont="1" applyBorder="1" applyProtection="1">
      <protection locked="0"/>
    </xf>
    <xf numFmtId="165" fontId="23" fillId="0" borderId="0" xfId="0" applyNumberFormat="1" applyFont="1" applyBorder="1"/>
    <xf numFmtId="165" fontId="24" fillId="0" borderId="2" xfId="0" applyNumberFormat="1" applyFont="1" applyBorder="1"/>
    <xf numFmtId="165" fontId="23" fillId="0" borderId="4" xfId="0" applyNumberFormat="1" applyFont="1" applyBorder="1"/>
    <xf numFmtId="165" fontId="23" fillId="0" borderId="5" xfId="0" applyNumberFormat="1" applyFont="1" applyBorder="1"/>
    <xf numFmtId="165" fontId="23" fillId="0" borderId="33" xfId="0" applyNumberFormat="1" applyFont="1" applyBorder="1"/>
    <xf numFmtId="165" fontId="24" fillId="0" borderId="71" xfId="0" applyNumberFormat="1" applyFont="1" applyBorder="1"/>
    <xf numFmtId="165" fontId="23" fillId="0" borderId="4" xfId="0" applyNumberFormat="1" applyFont="1" applyFill="1" applyBorder="1" applyProtection="1">
      <protection locked="0"/>
    </xf>
    <xf numFmtId="165" fontId="23" fillId="0" borderId="7" xfId="0" applyNumberFormat="1" applyFont="1" applyFill="1" applyBorder="1" applyProtection="1">
      <protection locked="0"/>
    </xf>
    <xf numFmtId="165" fontId="23" fillId="0" borderId="7" xfId="0" applyNumberFormat="1" applyFont="1" applyBorder="1" applyProtection="1">
      <protection locked="0"/>
    </xf>
    <xf numFmtId="165" fontId="23" fillId="0" borderId="8" xfId="0" applyNumberFormat="1" applyFont="1" applyBorder="1" applyProtection="1">
      <protection locked="0"/>
    </xf>
    <xf numFmtId="165" fontId="23" fillId="0" borderId="6" xfId="0" applyNumberFormat="1" applyFont="1" applyBorder="1" applyProtection="1">
      <protection locked="0"/>
    </xf>
    <xf numFmtId="165" fontId="23" fillId="0" borderId="92" xfId="0" applyNumberFormat="1" applyFont="1" applyBorder="1"/>
    <xf numFmtId="165" fontId="23" fillId="0" borderId="100" xfId="0" applyNumberFormat="1" applyFont="1" applyBorder="1"/>
    <xf numFmtId="165" fontId="23" fillId="0" borderId="94" xfId="0" applyNumberFormat="1" applyFont="1" applyBorder="1"/>
    <xf numFmtId="165" fontId="23" fillId="0" borderId="93" xfId="0" applyNumberFormat="1" applyFont="1" applyBorder="1"/>
    <xf numFmtId="165" fontId="23" fillId="0" borderId="104" xfId="0" applyNumberFormat="1" applyFont="1" applyBorder="1"/>
    <xf numFmtId="165" fontId="23" fillId="0" borderId="93" xfId="0" applyNumberFormat="1" applyFont="1" applyFill="1" applyBorder="1"/>
    <xf numFmtId="165" fontId="23" fillId="0" borderId="105" xfId="0" applyNumberFormat="1" applyFont="1" applyBorder="1"/>
    <xf numFmtId="165" fontId="23" fillId="0" borderId="8" xfId="0" applyNumberFormat="1" applyFont="1" applyFill="1" applyBorder="1" applyProtection="1">
      <protection locked="0"/>
    </xf>
    <xf numFmtId="0" fontId="14" fillId="5" borderId="14" xfId="0" applyFont="1" applyFill="1" applyBorder="1" applyAlignment="1"/>
    <xf numFmtId="0" fontId="5" fillId="6" borderId="0" xfId="0" applyFont="1" applyFill="1" applyBorder="1" applyAlignment="1">
      <alignment horizontal="left"/>
    </xf>
    <xf numFmtId="166" fontId="4" fillId="0" borderId="106" xfId="0" applyNumberFormat="1" applyFont="1" applyBorder="1" applyAlignment="1">
      <alignment horizontal="right"/>
    </xf>
    <xf numFmtId="166" fontId="12" fillId="0" borderId="107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49" xfId="0" applyNumberFormat="1" applyFont="1" applyBorder="1" applyAlignment="1">
      <alignment horizontal="right"/>
    </xf>
    <xf numFmtId="165" fontId="23" fillId="0" borderId="72" xfId="0" applyNumberFormat="1" applyFont="1" applyBorder="1" applyProtection="1">
      <protection locked="0"/>
    </xf>
    <xf numFmtId="165" fontId="23" fillId="0" borderId="13" xfId="0" applyNumberFormat="1" applyFont="1" applyBorder="1"/>
    <xf numFmtId="165" fontId="23" fillId="0" borderId="15" xfId="0" applyNumberFormat="1" applyFont="1" applyBorder="1"/>
    <xf numFmtId="165" fontId="23" fillId="0" borderId="2" xfId="0" applyNumberFormat="1" applyFont="1" applyBorder="1"/>
    <xf numFmtId="165" fontId="23" fillId="0" borderId="109" xfId="0" applyNumberFormat="1" applyFont="1" applyBorder="1"/>
    <xf numFmtId="165" fontId="23" fillId="0" borderId="110" xfId="0" applyNumberFormat="1" applyFont="1" applyBorder="1"/>
    <xf numFmtId="0" fontId="6" fillId="0" borderId="73" xfId="0" applyFont="1" applyBorder="1" applyAlignment="1" applyProtection="1">
      <alignment vertical="center" wrapText="1"/>
      <protection locked="0"/>
    </xf>
    <xf numFmtId="165" fontId="23" fillId="0" borderId="7" xfId="0" applyNumberFormat="1" applyFont="1" applyBorder="1"/>
    <xf numFmtId="165" fontId="23" fillId="0" borderId="8" xfId="0" applyNumberFormat="1" applyFont="1" applyBorder="1"/>
    <xf numFmtId="165" fontId="23" fillId="0" borderId="6" xfId="0" applyNumberFormat="1" applyFont="1" applyFill="1" applyBorder="1" applyProtection="1">
      <protection locked="0"/>
    </xf>
    <xf numFmtId="0" fontId="14" fillId="7" borderId="13" xfId="0" applyFont="1" applyFill="1" applyBorder="1" applyAlignment="1"/>
    <xf numFmtId="0" fontId="5" fillId="7" borderId="14" xfId="0" applyFont="1" applyFill="1" applyBorder="1" applyAlignment="1"/>
    <xf numFmtId="0" fontId="5" fillId="7" borderId="15" xfId="0" applyFont="1" applyFill="1" applyBorder="1" applyAlignment="1"/>
    <xf numFmtId="166" fontId="13" fillId="7" borderId="91" xfId="0" applyNumberFormat="1" applyFont="1" applyFill="1" applyBorder="1" applyAlignment="1">
      <alignment horizontal="right"/>
    </xf>
    <xf numFmtId="166" fontId="10" fillId="0" borderId="106" xfId="0" applyNumberFormat="1" applyFont="1" applyBorder="1" applyAlignment="1">
      <alignment horizont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6" fillId="0" borderId="32" xfId="0" applyFont="1" applyBorder="1" applyAlignment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8" fontId="6" fillId="0" borderId="0" xfId="4" applyNumberFormat="1" applyFont="1"/>
    <xf numFmtId="168" fontId="6" fillId="0" borderId="0" xfId="4" applyNumberFormat="1" applyFont="1" applyAlignment="1">
      <alignment horizontal="left"/>
    </xf>
    <xf numFmtId="168" fontId="7" fillId="0" borderId="0" xfId="4" applyNumberFormat="1" applyFont="1" applyAlignment="1">
      <alignment horizontal="left"/>
    </xf>
    <xf numFmtId="168" fontId="6" fillId="0" borderId="0" xfId="4" applyNumberFormat="1" applyFont="1" applyBorder="1" applyAlignment="1" applyProtection="1">
      <alignment horizontal="center"/>
      <protection locked="0"/>
    </xf>
    <xf numFmtId="168" fontId="9" fillId="0" borderId="2" xfId="4" applyNumberFormat="1" applyFont="1" applyBorder="1" applyAlignment="1" applyProtection="1">
      <alignment horizontal="right"/>
      <protection locked="0"/>
    </xf>
    <xf numFmtId="168" fontId="5" fillId="6" borderId="86" xfId="4" applyNumberFormat="1" applyFont="1" applyFill="1" applyBorder="1" applyAlignment="1">
      <alignment horizontal="left"/>
    </xf>
    <xf numFmtId="168" fontId="10" fillId="0" borderId="2" xfId="4" applyNumberFormat="1" applyFont="1" applyBorder="1" applyAlignment="1">
      <alignment horizontal="right"/>
    </xf>
    <xf numFmtId="168" fontId="4" fillId="0" borderId="0" xfId="4" applyNumberFormat="1" applyFont="1" applyBorder="1" applyAlignment="1">
      <alignment horizontal="left"/>
    </xf>
    <xf numFmtId="168" fontId="11" fillId="0" borderId="30" xfId="4" applyNumberFormat="1" applyFont="1" applyBorder="1" applyAlignment="1">
      <alignment horizontal="right"/>
    </xf>
    <xf numFmtId="168" fontId="12" fillId="0" borderId="0" xfId="4" applyNumberFormat="1" applyFont="1" applyBorder="1" applyAlignment="1">
      <alignment horizontal="left"/>
    </xf>
    <xf numFmtId="168" fontId="16" fillId="0" borderId="0" xfId="4" applyNumberFormat="1" applyFont="1" applyFill="1" applyBorder="1" applyAlignment="1"/>
    <xf numFmtId="168" fontId="11" fillId="0" borderId="31" xfId="4" applyNumberFormat="1" applyFont="1" applyBorder="1" applyAlignment="1">
      <alignment horizontal="right"/>
    </xf>
    <xf numFmtId="168" fontId="8" fillId="0" borderId="0" xfId="4" applyNumberFormat="1" applyFont="1" applyFill="1" applyBorder="1" applyAlignment="1">
      <alignment wrapText="1"/>
    </xf>
    <xf numFmtId="168" fontId="6" fillId="0" borderId="0" xfId="4" applyNumberFormat="1" applyFont="1" applyFill="1" applyBorder="1" applyAlignment="1"/>
    <xf numFmtId="168" fontId="11" fillId="0" borderId="0" xfId="4" applyNumberFormat="1" applyFont="1" applyBorder="1" applyAlignment="1">
      <alignment horizontal="left"/>
    </xf>
    <xf numFmtId="168" fontId="11" fillId="0" borderId="32" xfId="4" applyNumberFormat="1" applyFont="1" applyBorder="1" applyAlignment="1">
      <alignment horizontal="right"/>
    </xf>
    <xf numFmtId="168" fontId="8" fillId="6" borderId="0" xfId="4" applyNumberFormat="1" applyFont="1" applyFill="1" applyBorder="1" applyAlignment="1">
      <alignment horizontal="left"/>
    </xf>
    <xf numFmtId="168" fontId="6" fillId="0" borderId="0" xfId="4" applyNumberFormat="1" applyFont="1" applyBorder="1" applyAlignment="1">
      <alignment horizontal="right"/>
    </xf>
    <xf numFmtId="168" fontId="6" fillId="0" borderId="0" xfId="4" applyNumberFormat="1" applyFont="1" applyFill="1" applyBorder="1" applyAlignment="1">
      <alignment horizontal="center"/>
    </xf>
    <xf numFmtId="168" fontId="6" fillId="0" borderId="0" xfId="4" applyNumberFormat="1" applyFont="1" applyAlignment="1">
      <alignment horizontal="right"/>
    </xf>
    <xf numFmtId="168" fontId="5" fillId="5" borderId="12" xfId="4" applyNumberFormat="1" applyFont="1" applyFill="1" applyBorder="1" applyAlignment="1"/>
    <xf numFmtId="168" fontId="10" fillId="0" borderId="98" xfId="4" applyNumberFormat="1" applyFont="1" applyBorder="1" applyAlignment="1">
      <alignment horizontal="right"/>
    </xf>
    <xf numFmtId="168" fontId="5" fillId="6" borderId="11" xfId="4" applyNumberFormat="1" applyFont="1" applyFill="1" applyBorder="1" applyAlignment="1">
      <alignment horizontal="center"/>
    </xf>
    <xf numFmtId="168" fontId="10" fillId="0" borderId="99" xfId="4" applyNumberFormat="1" applyFont="1" applyBorder="1" applyAlignment="1">
      <alignment horizontal="right"/>
    </xf>
    <xf numFmtId="168" fontId="6" fillId="6" borderId="0" xfId="4" applyNumberFormat="1" applyFont="1" applyFill="1" applyAlignment="1">
      <alignment horizontal="left"/>
    </xf>
    <xf numFmtId="168" fontId="7" fillId="0" borderId="0" xfId="4" applyNumberFormat="1" applyFont="1" applyBorder="1" applyAlignment="1">
      <alignment horizontal="right"/>
    </xf>
    <xf numFmtId="168" fontId="5" fillId="5" borderId="15" xfId="4" applyNumberFormat="1" applyFont="1" applyFill="1" applyBorder="1" applyAlignment="1"/>
    <xf numFmtId="168" fontId="13" fillId="0" borderId="2" xfId="4" applyNumberFormat="1" applyFont="1" applyBorder="1" applyAlignment="1">
      <alignment horizontal="right"/>
    </xf>
    <xf numFmtId="168" fontId="13" fillId="0" borderId="0" xfId="4" applyNumberFormat="1" applyFont="1" applyBorder="1" applyAlignment="1">
      <alignment horizontal="left"/>
    </xf>
    <xf numFmtId="168" fontId="17" fillId="0" borderId="0" xfId="4" applyNumberFormat="1" applyFont="1"/>
    <xf numFmtId="168" fontId="8" fillId="0" borderId="2" xfId="4" applyNumberFormat="1" applyFont="1" applyBorder="1"/>
    <xf numFmtId="168" fontId="8" fillId="0" borderId="2" xfId="4" applyNumberFormat="1" applyFont="1" applyBorder="1" applyAlignment="1">
      <alignment horizontal="left"/>
    </xf>
    <xf numFmtId="168" fontId="6" fillId="0" borderId="4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Protection="1">
      <protection locked="0"/>
    </xf>
    <xf numFmtId="168" fontId="6" fillId="0" borderId="4" xfId="4" applyNumberFormat="1" applyFont="1" applyBorder="1" applyAlignment="1" applyProtection="1">
      <alignment horizontal="left"/>
      <protection locked="0"/>
    </xf>
    <xf numFmtId="168" fontId="6" fillId="0" borderId="4" xfId="4" applyNumberFormat="1" applyFont="1" applyBorder="1" applyProtection="1">
      <protection locked="0"/>
    </xf>
    <xf numFmtId="168" fontId="6" fillId="0" borderId="5" xfId="4" applyNumberFormat="1" applyFont="1" applyBorder="1" applyAlignment="1" applyProtection="1">
      <alignment vertical="center" wrapText="1"/>
      <protection locked="0"/>
    </xf>
    <xf numFmtId="168" fontId="6" fillId="0" borderId="5" xfId="4" applyNumberFormat="1" applyFont="1" applyBorder="1" applyAlignment="1" applyProtection="1">
      <alignment horizontal="left"/>
      <protection locked="0"/>
    </xf>
    <xf numFmtId="168" fontId="6" fillId="0" borderId="5" xfId="4" applyNumberFormat="1" applyFont="1" applyBorder="1" applyProtection="1">
      <protection locked="0"/>
    </xf>
    <xf numFmtId="168" fontId="6" fillId="0" borderId="7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Alignment="1" applyProtection="1">
      <alignment wrapText="1"/>
      <protection locked="0"/>
    </xf>
    <xf numFmtId="168" fontId="6" fillId="0" borderId="7" xfId="4" applyNumberFormat="1" applyFont="1" applyFill="1" applyBorder="1" applyAlignment="1" applyProtection="1">
      <alignment vertical="center" wrapText="1"/>
      <protection locked="0"/>
    </xf>
    <xf numFmtId="168" fontId="6" fillId="0" borderId="6" xfId="4" applyNumberFormat="1" applyFont="1" applyBorder="1" applyAlignment="1" applyProtection="1">
      <alignment vertical="center" wrapText="1"/>
      <protection locked="0"/>
    </xf>
    <xf numFmtId="168" fontId="6" fillId="0" borderId="6" xfId="4" applyNumberFormat="1" applyFont="1" applyBorder="1" applyProtection="1">
      <protection locked="0"/>
    </xf>
    <xf numFmtId="168" fontId="6" fillId="0" borderId="72" xfId="4" applyNumberFormat="1" applyFont="1" applyBorder="1" applyAlignment="1" applyProtection="1">
      <alignment horizontal="left"/>
      <protection locked="0"/>
    </xf>
    <xf numFmtId="168" fontId="6" fillId="0" borderId="8" xfId="4" applyNumberFormat="1" applyFont="1" applyBorder="1" applyProtection="1">
      <protection locked="0"/>
    </xf>
    <xf numFmtId="168" fontId="6" fillId="0" borderId="2" xfId="4" applyNumberFormat="1" applyFont="1" applyBorder="1"/>
    <xf numFmtId="168" fontId="6" fillId="0" borderId="16" xfId="4" applyNumberFormat="1" applyFont="1" applyBorder="1" applyProtection="1">
      <protection locked="0"/>
    </xf>
    <xf numFmtId="168" fontId="6" fillId="0" borderId="9" xfId="4" applyNumberFormat="1" applyFont="1" applyBorder="1" applyAlignment="1" applyProtection="1">
      <alignment vertical="center" wrapText="1"/>
      <protection locked="0"/>
    </xf>
    <xf numFmtId="168" fontId="6" fillId="0" borderId="9" xfId="4" applyNumberFormat="1" applyFont="1" applyBorder="1" applyProtection="1">
      <protection locked="0"/>
    </xf>
    <xf numFmtId="168" fontId="6" fillId="0" borderId="0" xfId="4" applyNumberFormat="1" applyFont="1" applyBorder="1"/>
    <xf numFmtId="168" fontId="6" fillId="0" borderId="0" xfId="4" applyNumberFormat="1" applyFont="1" applyBorder="1" applyAlignment="1">
      <alignment horizontal="left"/>
    </xf>
    <xf numFmtId="168" fontId="6" fillId="0" borderId="14" xfId="4" applyNumberFormat="1" applyFont="1" applyBorder="1" applyProtection="1">
      <protection locked="0"/>
    </xf>
    <xf numFmtId="168" fontId="6" fillId="0" borderId="19" xfId="4" applyNumberFormat="1" applyFont="1" applyBorder="1" applyProtection="1">
      <protection locked="0"/>
    </xf>
    <xf numFmtId="168" fontId="6" fillId="8" borderId="7" xfId="4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44" fontId="6" fillId="0" borderId="0" xfId="0" applyNumberFormat="1" applyFont="1" applyFill="1"/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8" fillId="0" borderId="0" xfId="0" applyNumberFormat="1" applyFont="1" applyFill="1"/>
    <xf numFmtId="166" fontId="6" fillId="0" borderId="0" xfId="0" applyNumberFormat="1" applyFont="1" applyFill="1"/>
    <xf numFmtId="10" fontId="6" fillId="0" borderId="0" xfId="0" applyNumberFormat="1" applyFont="1" applyFill="1" applyAlignment="1">
      <alignment horizontal="left"/>
    </xf>
    <xf numFmtId="0" fontId="6" fillId="0" borderId="0" xfId="0" quotePrefix="1" applyFont="1" applyFill="1"/>
    <xf numFmtId="0" fontId="8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164" fontId="6" fillId="0" borderId="16" xfId="0" applyNumberFormat="1" applyFont="1" applyFill="1" applyBorder="1" applyProtection="1"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Protection="1">
      <protection locked="0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Fill="1" applyBorder="1" applyProtection="1"/>
    <xf numFmtId="0" fontId="6" fillId="0" borderId="4" xfId="0" quotePrefix="1" applyFont="1" applyFill="1" applyBorder="1" applyProtection="1">
      <protection locked="0"/>
    </xf>
    <xf numFmtId="14" fontId="6" fillId="0" borderId="4" xfId="0" applyNumberFormat="1" applyFont="1" applyFill="1" applyBorder="1" applyProtection="1">
      <protection locked="0"/>
    </xf>
    <xf numFmtId="0" fontId="6" fillId="0" borderId="7" xfId="0" quotePrefix="1" applyFont="1" applyFill="1" applyBorder="1" applyProtection="1">
      <protection locked="0"/>
    </xf>
    <xf numFmtId="14" fontId="6" fillId="0" borderId="7" xfId="0" applyNumberFormat="1" applyFont="1" applyFill="1" applyBorder="1" applyProtection="1">
      <protection locked="0"/>
    </xf>
    <xf numFmtId="165" fontId="6" fillId="0" borderId="7" xfId="0" quotePrefix="1" applyNumberFormat="1" applyFont="1" applyFill="1" applyBorder="1" applyProtection="1"/>
    <xf numFmtId="0" fontId="6" fillId="0" borderId="19" xfId="0" applyFont="1" applyFill="1" applyBorder="1" applyProtection="1"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/>
    <xf numFmtId="0" fontId="8" fillId="0" borderId="14" xfId="0" applyFont="1" applyFill="1" applyBorder="1" applyAlignment="1">
      <alignment horizontal="right"/>
    </xf>
    <xf numFmtId="10" fontId="5" fillId="5" borderId="2" xfId="0" applyNumberFormat="1" applyFont="1" applyFill="1" applyBorder="1" applyAlignment="1"/>
    <xf numFmtId="0" fontId="5" fillId="5" borderId="13" xfId="0" applyFont="1" applyFill="1" applyBorder="1" applyAlignment="1"/>
    <xf numFmtId="0" fontId="7" fillId="0" borderId="0" xfId="0" applyFont="1" applyFill="1"/>
    <xf numFmtId="169" fontId="6" fillId="0" borderId="0" xfId="0" applyNumberFormat="1" applyFont="1" applyFill="1"/>
    <xf numFmtId="169" fontId="23" fillId="0" borderId="0" xfId="0" applyNumberFormat="1" applyFont="1" applyFill="1"/>
    <xf numFmtId="169" fontId="6" fillId="0" borderId="0" xfId="0" applyNumberFormat="1" applyFont="1"/>
    <xf numFmtId="169" fontId="9" fillId="0" borderId="2" xfId="0" applyNumberFormat="1" applyFont="1" applyBorder="1" applyAlignment="1" applyProtection="1">
      <alignment horizontal="right"/>
      <protection locked="0"/>
    </xf>
    <xf numFmtId="169" fontId="24" fillId="0" borderId="2" xfId="0" applyNumberFormat="1" applyFont="1" applyFill="1" applyBorder="1"/>
    <xf numFmtId="169" fontId="10" fillId="0" borderId="87" xfId="0" applyNumberFormat="1" applyFont="1" applyBorder="1" applyAlignment="1">
      <alignment horizontal="right"/>
    </xf>
    <xf numFmtId="169" fontId="4" fillId="0" borderId="87" xfId="0" applyNumberFormat="1" applyFont="1" applyBorder="1" applyAlignment="1">
      <alignment horizontal="right"/>
    </xf>
    <xf numFmtId="169" fontId="11" fillId="0" borderId="88" xfId="0" applyNumberFormat="1" applyFont="1" applyBorder="1" applyAlignment="1">
      <alignment horizontal="right"/>
    </xf>
    <xf numFmtId="169" fontId="12" fillId="0" borderId="88" xfId="0" applyNumberFormat="1" applyFont="1" applyBorder="1" applyAlignment="1">
      <alignment horizontal="right"/>
    </xf>
    <xf numFmtId="169" fontId="23" fillId="0" borderId="4" xfId="0" applyNumberFormat="1" applyFont="1" applyFill="1" applyBorder="1" applyProtection="1">
      <protection locked="0"/>
    </xf>
    <xf numFmtId="169" fontId="11" fillId="0" borderId="89" xfId="0" applyNumberFormat="1" applyFont="1" applyBorder="1" applyAlignment="1">
      <alignment horizontal="right"/>
    </xf>
    <xf numFmtId="169" fontId="12" fillId="0" borderId="89" xfId="0" applyNumberFormat="1" applyFont="1" applyBorder="1" applyAlignment="1">
      <alignment horizontal="right"/>
    </xf>
    <xf numFmtId="169" fontId="23" fillId="0" borderId="5" xfId="0" applyNumberFormat="1" applyFont="1" applyFill="1" applyBorder="1" applyProtection="1">
      <protection locked="0"/>
    </xf>
    <xf numFmtId="169" fontId="23" fillId="0" borderId="6" xfId="0" applyNumberFormat="1" applyFont="1" applyFill="1" applyBorder="1" applyProtection="1">
      <protection locked="0"/>
    </xf>
    <xf numFmtId="169" fontId="11" fillId="0" borderId="9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13" fillId="0" borderId="49" xfId="0" applyNumberFormat="1" applyFont="1" applyBorder="1" applyAlignment="1">
      <alignment horizontal="right"/>
    </xf>
    <xf numFmtId="169" fontId="2" fillId="0" borderId="2" xfId="0" applyNumberFormat="1" applyFont="1" applyFill="1" applyBorder="1" applyProtection="1"/>
    <xf numFmtId="169" fontId="13" fillId="0" borderId="31" xfId="0" applyNumberFormat="1" applyFont="1" applyBorder="1" applyAlignment="1">
      <alignment horizontal="right"/>
    </xf>
    <xf numFmtId="169" fontId="6" fillId="0" borderId="32" xfId="0" applyNumberFormat="1" applyFont="1" applyBorder="1"/>
    <xf numFmtId="169" fontId="10" fillId="0" borderId="119" xfId="0" applyNumberFormat="1" applyFont="1" applyBorder="1" applyAlignment="1">
      <alignment horizontal="right"/>
    </xf>
    <xf numFmtId="169" fontId="13" fillId="0" borderId="2" xfId="0" applyNumberFormat="1" applyFont="1" applyBorder="1" applyAlignment="1">
      <alignment horizontal="right"/>
    </xf>
    <xf numFmtId="169" fontId="10" fillId="0" borderId="120" xfId="0" applyNumberFormat="1" applyFont="1" applyBorder="1" applyAlignment="1">
      <alignment horizontal="right"/>
    </xf>
    <xf numFmtId="169" fontId="10" fillId="0" borderId="91" xfId="0" applyNumberFormat="1" applyFont="1" applyBorder="1" applyAlignment="1">
      <alignment horizontal="right"/>
    </xf>
    <xf numFmtId="169" fontId="1" fillId="0" borderId="0" xfId="0" applyNumberFormat="1" applyFont="1" applyFill="1"/>
    <xf numFmtId="169" fontId="13" fillId="0" borderId="91" xfId="0" applyNumberFormat="1" applyFont="1" applyBorder="1" applyAlignment="1">
      <alignment horizontal="right"/>
    </xf>
    <xf numFmtId="169" fontId="8" fillId="0" borderId="2" xfId="0" applyNumberFormat="1" applyFont="1" applyFill="1" applyBorder="1"/>
    <xf numFmtId="169" fontId="24" fillId="0" borderId="2" xfId="0" applyNumberFormat="1" applyFont="1" applyFill="1" applyBorder="1" applyAlignment="1">
      <alignment horizontal="left"/>
    </xf>
    <xf numFmtId="169" fontId="6" fillId="0" borderId="7" xfId="0" applyNumberFormat="1" applyFont="1" applyFill="1" applyBorder="1" applyProtection="1">
      <protection locked="0"/>
    </xf>
    <xf numFmtId="169" fontId="23" fillId="0" borderId="7" xfId="0" applyNumberFormat="1" applyFont="1" applyFill="1" applyBorder="1" applyProtection="1">
      <protection locked="0"/>
    </xf>
    <xf numFmtId="169" fontId="23" fillId="0" borderId="33" xfId="0" applyNumberFormat="1" applyFont="1" applyFill="1" applyBorder="1" applyProtection="1">
      <protection locked="0"/>
    </xf>
    <xf numFmtId="169" fontId="8" fillId="0" borderId="92" xfId="0" applyNumberFormat="1" applyFont="1" applyFill="1" applyBorder="1"/>
    <xf numFmtId="169" fontId="23" fillId="0" borderId="92" xfId="0" applyNumberFormat="1" applyFont="1" applyFill="1" applyBorder="1"/>
    <xf numFmtId="169" fontId="23" fillId="0" borderId="0" xfId="0" applyNumberFormat="1" applyFont="1" applyFill="1" applyBorder="1"/>
    <xf numFmtId="169" fontId="6" fillId="0" borderId="14" xfId="0" applyNumberFormat="1" applyFont="1" applyFill="1" applyBorder="1" applyProtection="1">
      <protection locked="0"/>
    </xf>
    <xf numFmtId="169" fontId="23" fillId="0" borderId="100" xfId="0" applyNumberFormat="1" applyFont="1" applyFill="1" applyBorder="1"/>
    <xf numFmtId="169" fontId="23" fillId="0" borderId="4" xfId="0" applyNumberFormat="1" applyFont="1" applyFill="1" applyBorder="1"/>
    <xf numFmtId="169" fontId="23" fillId="0" borderId="5" xfId="0" applyNumberFormat="1" applyFont="1" applyFill="1" applyBorder="1"/>
    <xf numFmtId="169" fontId="23" fillId="0" borderId="33" xfId="0" applyNumberFormat="1" applyFont="1" applyFill="1" applyBorder="1"/>
    <xf numFmtId="169" fontId="24" fillId="0" borderId="71" xfId="0" applyNumberFormat="1" applyFont="1" applyFill="1" applyBorder="1"/>
    <xf numFmtId="169" fontId="23" fillId="0" borderId="8" xfId="0" applyNumberFormat="1" applyFont="1" applyFill="1" applyBorder="1" applyProtection="1">
      <protection locked="0"/>
    </xf>
    <xf numFmtId="169" fontId="23" fillId="0" borderId="94" xfId="0" applyNumberFormat="1" applyFont="1" applyFill="1" applyBorder="1"/>
    <xf numFmtId="169" fontId="6" fillId="0" borderId="9" xfId="0" applyNumberFormat="1" applyFont="1" applyFill="1" applyBorder="1" applyProtection="1">
      <protection locked="0"/>
    </xf>
    <xf numFmtId="169" fontId="6" fillId="0" borderId="7" xfId="0" applyNumberFormat="1" applyFont="1" applyFill="1" applyBorder="1" applyProtection="1"/>
    <xf numFmtId="169" fontId="23" fillId="0" borderId="93" xfId="0" applyNumberFormat="1" applyFont="1" applyFill="1" applyBorder="1"/>
    <xf numFmtId="169" fontId="6" fillId="0" borderId="7" xfId="0" quotePrefix="1" applyNumberFormat="1" applyFont="1" applyFill="1" applyBorder="1" applyProtection="1"/>
    <xf numFmtId="169" fontId="6" fillId="0" borderId="4" xfId="0" applyNumberFormat="1" applyFont="1" applyFill="1" applyBorder="1" applyAlignment="1" applyProtection="1">
      <alignment vertical="center" wrapText="1"/>
      <protection locked="0"/>
    </xf>
    <xf numFmtId="169" fontId="6" fillId="0" borderId="5" xfId="0" applyNumberFormat="1" applyFont="1" applyFill="1" applyBorder="1" applyAlignment="1" applyProtection="1">
      <alignment vertical="center" wrapText="1"/>
      <protection locked="0"/>
    </xf>
    <xf numFmtId="169" fontId="6" fillId="0" borderId="7" xfId="0" applyNumberFormat="1" applyFont="1" applyFill="1" applyBorder="1" applyAlignment="1" applyProtection="1">
      <alignment vertical="center" wrapText="1"/>
      <protection locked="0"/>
    </xf>
    <xf numFmtId="169" fontId="27" fillId="0" borderId="7" xfId="3" applyNumberFormat="1" applyFill="1" applyBorder="1" applyProtection="1">
      <protection locked="0"/>
    </xf>
    <xf numFmtId="169" fontId="12" fillId="0" borderId="7" xfId="0" applyNumberFormat="1" applyFont="1" applyFill="1" applyBorder="1" applyProtection="1">
      <protection locked="0"/>
    </xf>
    <xf numFmtId="169" fontId="6" fillId="0" borderId="8" xfId="0" applyNumberFormat="1" applyFont="1" applyFill="1" applyBorder="1" applyAlignment="1" applyProtection="1">
      <alignment vertical="center" wrapText="1"/>
      <protection locked="0"/>
    </xf>
    <xf numFmtId="169" fontId="23" fillId="0" borderId="104" xfId="0" applyNumberFormat="1" applyFont="1" applyFill="1" applyBorder="1"/>
    <xf numFmtId="169" fontId="6" fillId="0" borderId="5" xfId="0" applyNumberFormat="1" applyFont="1" applyFill="1" applyBorder="1" applyProtection="1">
      <protection locked="0"/>
    </xf>
    <xf numFmtId="169" fontId="6" fillId="0" borderId="6" xfId="0" applyNumberFormat="1" applyFont="1" applyFill="1" applyBorder="1" applyProtection="1">
      <protection locked="0"/>
    </xf>
    <xf numFmtId="169" fontId="23" fillId="0" borderId="105" xfId="0" applyNumberFormat="1" applyFont="1" applyFill="1" applyBorder="1"/>
    <xf numFmtId="169" fontId="11" fillId="0" borderId="0" xfId="0" applyNumberFormat="1" applyFont="1" applyFill="1"/>
    <xf numFmtId="169" fontId="11" fillId="0" borderId="87" xfId="0" applyNumberFormat="1" applyFont="1" applyFill="1" applyBorder="1"/>
    <xf numFmtId="169" fontId="6" fillId="8" borderId="7" xfId="0" quotePrefix="1" applyNumberFormat="1" applyFont="1" applyFill="1" applyBorder="1" applyProtection="1"/>
    <xf numFmtId="169" fontId="7" fillId="0" borderId="0" xfId="0" applyNumberFormat="1" applyFont="1" applyFill="1"/>
    <xf numFmtId="169" fontId="6" fillId="0" borderId="0" xfId="0" applyNumberFormat="1" applyFont="1" applyFill="1" applyAlignment="1">
      <alignment horizontal="left"/>
    </xf>
    <xf numFmtId="165" fontId="6" fillId="0" borderId="4" xfId="0" applyNumberFormat="1" applyFont="1" applyFill="1" applyBorder="1" applyProtection="1">
      <protection locked="0"/>
    </xf>
    <xf numFmtId="165" fontId="8" fillId="5" borderId="121" xfId="0" applyNumberFormat="1" applyFont="1" applyFill="1" applyBorder="1" applyAlignment="1">
      <alignment horizontal="left"/>
    </xf>
    <xf numFmtId="165" fontId="8" fillId="5" borderId="122" xfId="0" applyNumberFormat="1" applyFont="1" applyFill="1" applyBorder="1" applyAlignment="1">
      <alignment horizontal="left"/>
    </xf>
    <xf numFmtId="165" fontId="8" fillId="5" borderId="123" xfId="0" applyNumberFormat="1" applyFont="1" applyFill="1" applyBorder="1" applyAlignment="1">
      <alignment horizontal="left"/>
    </xf>
    <xf numFmtId="165" fontId="8" fillId="5" borderId="112" xfId="0" applyNumberFormat="1" applyFont="1" applyFill="1" applyBorder="1" applyAlignment="1">
      <alignment horizontal="left"/>
    </xf>
    <xf numFmtId="165" fontId="8" fillId="5" borderId="113" xfId="0" applyNumberFormat="1" applyFont="1" applyFill="1" applyBorder="1" applyAlignment="1">
      <alignment horizontal="left"/>
    </xf>
    <xf numFmtId="165" fontId="8" fillId="5" borderId="114" xfId="0" applyNumberFormat="1" applyFont="1" applyFill="1" applyBorder="1" applyAlignment="1">
      <alignment horizontal="left"/>
    </xf>
    <xf numFmtId="0" fontId="24" fillId="0" borderId="11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5" fontId="8" fillId="0" borderId="75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75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7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5" borderId="111" xfId="0" applyNumberFormat="1" applyFont="1" applyFill="1" applyBorder="1" applyAlignment="1">
      <alignment horizontal="left"/>
    </xf>
    <xf numFmtId="165" fontId="8" fillId="5" borderId="12" xfId="0" applyNumberFormat="1" applyFont="1" applyFill="1" applyBorder="1" applyAlignment="1">
      <alignment horizontal="left"/>
    </xf>
    <xf numFmtId="165" fontId="8" fillId="5" borderId="74" xfId="0" applyNumberFormat="1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74" xfId="0" applyFont="1" applyFill="1" applyBorder="1" applyAlignment="1" applyProtection="1">
      <alignment horizontal="left"/>
      <protection locked="0"/>
    </xf>
    <xf numFmtId="17" fontId="7" fillId="0" borderId="11" xfId="0" applyNumberFormat="1" applyFont="1" applyBorder="1" applyAlignment="1" applyProtection="1">
      <alignment horizontal="left"/>
      <protection locked="0"/>
    </xf>
    <xf numFmtId="0" fontId="7" fillId="0" borderId="74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4" fillId="5" borderId="13" xfId="0" applyFont="1" applyFill="1" applyBorder="1" applyAlignment="1">
      <alignment horizontal="left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165" fontId="8" fillId="5" borderId="115" xfId="0" applyNumberFormat="1" applyFont="1" applyFill="1" applyBorder="1" applyAlignment="1">
      <alignment horizontal="left"/>
    </xf>
    <xf numFmtId="165" fontId="8" fillId="5" borderId="116" xfId="0" applyNumberFormat="1" applyFont="1" applyFill="1" applyBorder="1" applyAlignment="1">
      <alignment horizontal="left"/>
    </xf>
    <xf numFmtId="165" fontId="8" fillId="5" borderId="117" xfId="0" applyNumberFormat="1" applyFont="1" applyFill="1" applyBorder="1" applyAlignment="1">
      <alignment horizontal="left"/>
    </xf>
    <xf numFmtId="165" fontId="8" fillId="0" borderId="75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left"/>
    </xf>
    <xf numFmtId="165" fontId="8" fillId="5" borderId="41" xfId="0" applyNumberFormat="1" applyFont="1" applyFill="1" applyBorder="1" applyAlignment="1">
      <alignment horizontal="left"/>
    </xf>
    <xf numFmtId="165" fontId="8" fillId="5" borderId="77" xfId="0" applyNumberFormat="1" applyFont="1" applyFill="1" applyBorder="1" applyAlignment="1">
      <alignment horizontal="left"/>
    </xf>
    <xf numFmtId="165" fontId="8" fillId="5" borderId="64" xfId="0" applyNumberFormat="1" applyFont="1" applyFill="1" applyBorder="1" applyAlignment="1">
      <alignment horizontal="left"/>
    </xf>
    <xf numFmtId="165" fontId="8" fillId="5" borderId="78" xfId="0" applyNumberFormat="1" applyFont="1" applyFill="1" applyBorder="1" applyAlignment="1">
      <alignment horizontal="left"/>
    </xf>
    <xf numFmtId="165" fontId="8" fillId="5" borderId="79" xfId="0" applyNumberFormat="1" applyFont="1" applyFill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8" fillId="5" borderId="71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6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74" xfId="0" applyNumberFormat="1" applyFon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74" xfId="0" applyNumberFormat="1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5" borderId="25" xfId="0" applyFont="1" applyFill="1" applyBorder="1" applyAlignment="1">
      <alignment horizontal="center"/>
    </xf>
    <xf numFmtId="14" fontId="9" fillId="0" borderId="11" xfId="0" applyNumberFormat="1" applyFont="1" applyBorder="1" applyAlignment="1" applyProtection="1">
      <alignment horizontal="left"/>
    </xf>
    <xf numFmtId="14" fontId="9" fillId="0" borderId="12" xfId="0" applyNumberFormat="1" applyFont="1" applyBorder="1" applyAlignment="1" applyProtection="1">
      <alignment horizontal="left"/>
    </xf>
    <xf numFmtId="14" fontId="9" fillId="0" borderId="74" xfId="0" applyNumberFormat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74" xfId="0" applyFont="1" applyBorder="1" applyAlignment="1" applyProtection="1">
      <alignment horizontal="left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4" xfId="0" applyFont="1" applyBorder="1" applyAlignment="1" applyProtection="1">
      <alignment horizontal="left"/>
    </xf>
    <xf numFmtId="0" fontId="8" fillId="5" borderId="7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</xf>
  </cellXfs>
  <cellStyles count="15">
    <cellStyle name="Currency" xfId="4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7CAA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291042</xdr:colOff>
      <xdr:row>2</xdr:row>
      <xdr:rowOff>0</xdr:rowOff>
    </xdr:to>
    <xdr:pic>
      <xdr:nvPicPr>
        <xdr:cNvPr id="1198" name="Picture 1">
          <a:extLst>
            <a:ext uri="{FF2B5EF4-FFF2-40B4-BE49-F238E27FC236}">
              <a16:creationId xmlns="" xmlns:a16="http://schemas.microsoft.com/office/drawing/2014/main" id="{BFB08E7C-A070-4B79-BBA6-CFD16E90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2495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222" name="Picture 1">
          <a:extLst>
            <a:ext uri="{FF2B5EF4-FFF2-40B4-BE49-F238E27FC236}">
              <a16:creationId xmlns="" xmlns:a16="http://schemas.microsoft.com/office/drawing/2014/main" id="{F1F13569-BE1C-4D05-94A3-AA5DD9E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10407" name="Picture 1">
          <a:extLst>
            <a:ext uri="{FF2B5EF4-FFF2-40B4-BE49-F238E27FC236}">
              <a16:creationId xmlns="" xmlns:a16="http://schemas.microsoft.com/office/drawing/2014/main" id="{2155C327-2D7F-4564-885E-345FA33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0</xdr:rowOff>
    </xdr:from>
    <xdr:to>
      <xdr:col>9</xdr:col>
      <xdr:colOff>590550</xdr:colOff>
      <xdr:row>0</xdr:row>
      <xdr:rowOff>0</xdr:rowOff>
    </xdr:to>
    <xdr:pic>
      <xdr:nvPicPr>
        <xdr:cNvPr id="3246" name="Picture 1">
          <a:extLst>
            <a:ext uri="{FF2B5EF4-FFF2-40B4-BE49-F238E27FC236}">
              <a16:creationId xmlns="" xmlns:a16="http://schemas.microsoft.com/office/drawing/2014/main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0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tabSelected="1" topLeftCell="A36" zoomScale="150" zoomScaleNormal="80" zoomScaleSheetLayoutView="25" zoomScalePageLayoutView="80" workbookViewId="0">
      <selection activeCell="E54" sqref="E54"/>
    </sheetView>
  </sheetViews>
  <sheetFormatPr baseColWidth="10" defaultColWidth="11" defaultRowHeight="14" x14ac:dyDescent="0.2"/>
  <cols>
    <col min="1" max="1" width="21.6640625" style="186" customWidth="1"/>
    <col min="2" max="2" width="19.5" style="186" bestFit="1" customWidth="1"/>
    <col min="3" max="3" width="17.33203125" style="186" bestFit="1" customWidth="1"/>
    <col min="4" max="4" width="14.33203125" style="457" bestFit="1" customWidth="1"/>
    <col min="5" max="5" width="15.6640625" style="458" customWidth="1"/>
    <col min="6" max="6" width="8.83203125" style="458" bestFit="1" customWidth="1"/>
    <col min="7" max="7" width="9.1640625" style="458" bestFit="1" customWidth="1"/>
    <col min="8" max="8" width="32" style="186" bestFit="1" customWidth="1"/>
    <col min="9" max="9" width="13.6640625" style="186" bestFit="1" customWidth="1"/>
    <col min="10" max="10" width="11" style="186" customWidth="1"/>
    <col min="11" max="13" width="11" style="186"/>
    <col min="14" max="14" width="8.5" style="186" bestFit="1" customWidth="1"/>
    <col min="15" max="15" width="16.1640625" style="186" bestFit="1" customWidth="1"/>
    <col min="16" max="16384" width="11" style="186"/>
  </cols>
  <sheetData>
    <row r="1" spans="1:16" ht="16" x14ac:dyDescent="0.2">
      <c r="A1" s="410" t="s">
        <v>0</v>
      </c>
      <c r="B1" s="538" t="s">
        <v>254</v>
      </c>
      <c r="C1" s="539"/>
    </row>
    <row r="2" spans="1:16" ht="3.75" customHeight="1" x14ac:dyDescent="0.2">
      <c r="A2" s="411"/>
      <c r="B2" s="412"/>
      <c r="C2" s="412"/>
    </row>
    <row r="3" spans="1:16" ht="16.5" customHeight="1" x14ac:dyDescent="0.2">
      <c r="A3" s="1" t="s">
        <v>1</v>
      </c>
      <c r="B3" s="540" t="s">
        <v>255</v>
      </c>
      <c r="C3" s="541"/>
      <c r="D3" s="458"/>
      <c r="E3" s="459"/>
    </row>
    <row r="4" spans="1:16" ht="3" customHeight="1" x14ac:dyDescent="0.2">
      <c r="A4" s="4"/>
      <c r="B4" s="5"/>
      <c r="C4" s="5"/>
      <c r="D4" s="459"/>
      <c r="E4" s="459"/>
    </row>
    <row r="5" spans="1:16" ht="16.5" customHeight="1" x14ac:dyDescent="0.2">
      <c r="A5" s="1" t="s">
        <v>2</v>
      </c>
      <c r="B5" s="542" t="s">
        <v>253</v>
      </c>
      <c r="C5" s="541"/>
      <c r="D5" s="459"/>
      <c r="E5" s="459"/>
    </row>
    <row r="6" spans="1:16" ht="3" customHeight="1" x14ac:dyDescent="0.2">
      <c r="A6" s="4"/>
      <c r="B6" s="5"/>
      <c r="C6" s="5"/>
      <c r="D6" s="459"/>
      <c r="E6" s="459"/>
    </row>
    <row r="7" spans="1:16" ht="16.5" customHeight="1" x14ac:dyDescent="0.2">
      <c r="A7" s="1" t="s">
        <v>3</v>
      </c>
      <c r="B7" s="542" t="s">
        <v>4</v>
      </c>
      <c r="C7" s="541"/>
      <c r="D7" s="459"/>
      <c r="E7" s="459"/>
    </row>
    <row r="8" spans="1:16" ht="3.75" customHeight="1" x14ac:dyDescent="0.2">
      <c r="A8" s="6"/>
      <c r="B8" s="7"/>
      <c r="C8" s="7"/>
      <c r="D8" s="459"/>
      <c r="E8" s="459"/>
    </row>
    <row r="9" spans="1:16" ht="15" thickBot="1" x14ac:dyDescent="0.25">
      <c r="A9" s="8"/>
      <c r="B9" s="3"/>
      <c r="C9" s="3"/>
      <c r="D9" s="459"/>
      <c r="E9" s="459"/>
    </row>
    <row r="10" spans="1:16" ht="22.5" customHeight="1" thickBot="1" x14ac:dyDescent="0.3">
      <c r="A10" s="543" t="s">
        <v>5</v>
      </c>
      <c r="B10" s="544"/>
      <c r="C10" s="545"/>
      <c r="D10" s="460">
        <f>G24</f>
        <v>26900</v>
      </c>
      <c r="E10" s="460"/>
      <c r="G10" s="461" t="s">
        <v>8</v>
      </c>
      <c r="H10" s="414" t="s">
        <v>9</v>
      </c>
      <c r="I10" s="413" t="s">
        <v>177</v>
      </c>
      <c r="J10" s="413" t="s">
        <v>215</v>
      </c>
      <c r="L10" s="413" t="s">
        <v>178</v>
      </c>
      <c r="M10" s="413" t="s">
        <v>198</v>
      </c>
    </row>
    <row r="11" spans="1:16" ht="17" thickBot="1" x14ac:dyDescent="0.25">
      <c r="A11" s="9"/>
      <c r="B11" s="9"/>
      <c r="C11" s="10"/>
      <c r="D11" s="462" t="s">
        <v>6</v>
      </c>
      <c r="E11" s="463" t="s">
        <v>7</v>
      </c>
      <c r="F11" s="458" t="s">
        <v>234</v>
      </c>
      <c r="I11" s="186" t="s">
        <v>179</v>
      </c>
      <c r="J11" s="186" t="s">
        <v>180</v>
      </c>
      <c r="L11" s="186" t="s">
        <v>199</v>
      </c>
      <c r="M11" s="186" t="s">
        <v>200</v>
      </c>
      <c r="P11" s="415"/>
    </row>
    <row r="12" spans="1:16" ht="15" customHeight="1" thickTop="1" thickBot="1" x14ac:dyDescent="0.25">
      <c r="A12" s="522" t="s">
        <v>235</v>
      </c>
      <c r="B12" s="523"/>
      <c r="C12" s="524"/>
      <c r="D12" s="464">
        <f>D44</f>
        <v>9500</v>
      </c>
      <c r="E12" s="465">
        <f>E44</f>
        <v>9500</v>
      </c>
      <c r="F12" s="458">
        <f>G12-D12</f>
        <v>0</v>
      </c>
      <c r="G12" s="466">
        <v>9500</v>
      </c>
      <c r="H12" s="518" t="str">
        <f>A12</f>
        <v>Technical Design &amp; CAD - C130, ZK106, K244</v>
      </c>
      <c r="I12" s="186" t="s">
        <v>181</v>
      </c>
      <c r="J12" s="186" t="s">
        <v>182</v>
      </c>
      <c r="L12" s="186" t="s">
        <v>201</v>
      </c>
      <c r="M12" s="186" t="s">
        <v>202</v>
      </c>
    </row>
    <row r="13" spans="1:16" ht="15" customHeight="1" thickBot="1" x14ac:dyDescent="0.25">
      <c r="A13" s="535" t="s">
        <v>236</v>
      </c>
      <c r="B13" s="536"/>
      <c r="C13" s="537"/>
      <c r="D13" s="467">
        <f>D60</f>
        <v>17400</v>
      </c>
      <c r="E13" s="468">
        <f>E60</f>
        <v>17088</v>
      </c>
      <c r="F13" s="458">
        <f t="shared" ref="F13:F20" si="0">G13-D13</f>
        <v>0</v>
      </c>
      <c r="G13" s="469">
        <v>17400</v>
      </c>
      <c r="H13" s="518" t="str">
        <f t="shared" ref="H13:H21" si="1">A13</f>
        <v>Staging and Scenic - C130, ZK106, K245</v>
      </c>
      <c r="I13" s="186" t="s">
        <v>183</v>
      </c>
      <c r="J13" s="186" t="s">
        <v>184</v>
      </c>
      <c r="L13" s="186" t="s">
        <v>203</v>
      </c>
      <c r="M13" s="186" t="s">
        <v>204</v>
      </c>
    </row>
    <row r="14" spans="1:16" ht="15" customHeight="1" thickBot="1" x14ac:dyDescent="0.25">
      <c r="A14" s="535" t="s">
        <v>238</v>
      </c>
      <c r="B14" s="536"/>
      <c r="C14" s="537"/>
      <c r="D14" s="467">
        <f>D73</f>
        <v>0</v>
      </c>
      <c r="E14" s="468">
        <f>E73</f>
        <v>0</v>
      </c>
      <c r="F14" s="458">
        <f t="shared" si="0"/>
        <v>0</v>
      </c>
      <c r="G14" s="469"/>
      <c r="H14" s="518" t="str">
        <f t="shared" si="1"/>
        <v>Costume &amp; Wigs - C130, ZK106, K246</v>
      </c>
      <c r="I14" s="186" t="s">
        <v>185</v>
      </c>
      <c r="J14" s="186" t="s">
        <v>186</v>
      </c>
      <c r="L14" s="186" t="s">
        <v>205</v>
      </c>
      <c r="M14" s="186" t="s">
        <v>206</v>
      </c>
    </row>
    <row r="15" spans="1:16" ht="15" customHeight="1" thickBot="1" x14ac:dyDescent="0.25">
      <c r="A15" s="535" t="s">
        <v>239</v>
      </c>
      <c r="B15" s="536"/>
      <c r="C15" s="537"/>
      <c r="D15" s="467">
        <f>D93</f>
        <v>0</v>
      </c>
      <c r="E15" s="468">
        <f>E93</f>
        <v>0</v>
      </c>
      <c r="F15" s="458">
        <f t="shared" si="0"/>
        <v>0</v>
      </c>
      <c r="G15" s="470"/>
      <c r="H15" s="518" t="str">
        <f t="shared" si="1"/>
        <v>Lighting - C130, ZK106, K128</v>
      </c>
      <c r="I15" s="186" t="s">
        <v>218</v>
      </c>
      <c r="J15" s="186" t="s">
        <v>217</v>
      </c>
      <c r="L15" s="186" t="s">
        <v>207</v>
      </c>
      <c r="M15" s="186" t="s">
        <v>208</v>
      </c>
    </row>
    <row r="16" spans="1:16" ht="15" customHeight="1" thickBot="1" x14ac:dyDescent="0.25">
      <c r="A16" s="535" t="s">
        <v>240</v>
      </c>
      <c r="B16" s="536"/>
      <c r="C16" s="537"/>
      <c r="D16" s="467">
        <f>D119</f>
        <v>0</v>
      </c>
      <c r="E16" s="468">
        <f>E119</f>
        <v>0</v>
      </c>
      <c r="F16" s="458">
        <f t="shared" si="0"/>
        <v>0</v>
      </c>
      <c r="G16" s="470"/>
      <c r="H16" s="518" t="str">
        <f t="shared" si="1"/>
        <v>Audio &amp; Comms - C130, ZK106, K248</v>
      </c>
      <c r="I16" s="186" t="s">
        <v>187</v>
      </c>
      <c r="J16" s="186" t="s">
        <v>188</v>
      </c>
      <c r="L16" s="186" t="s">
        <v>209</v>
      </c>
      <c r="M16" s="186" t="s">
        <v>210</v>
      </c>
      <c r="P16" s="415"/>
    </row>
    <row r="17" spans="1:18" ht="15" customHeight="1" thickBot="1" x14ac:dyDescent="0.25">
      <c r="A17" s="535" t="s">
        <v>241</v>
      </c>
      <c r="B17" s="536"/>
      <c r="C17" s="537"/>
      <c r="D17" s="467">
        <f>D137</f>
        <v>0</v>
      </c>
      <c r="E17" s="468">
        <f>E137</f>
        <v>0</v>
      </c>
      <c r="F17" s="458">
        <f t="shared" si="0"/>
        <v>0</v>
      </c>
      <c r="G17" s="470"/>
      <c r="H17" s="518" t="str">
        <f t="shared" si="1"/>
        <v>AV Projection - C130, ZK106, K249</v>
      </c>
      <c r="I17" s="186" t="s">
        <v>189</v>
      </c>
      <c r="J17" s="186" t="s">
        <v>216</v>
      </c>
      <c r="L17" s="186" t="s">
        <v>211</v>
      </c>
      <c r="M17" s="186" t="s">
        <v>212</v>
      </c>
    </row>
    <row r="18" spans="1:18" ht="15" customHeight="1" thickBot="1" x14ac:dyDescent="0.25">
      <c r="A18" s="535" t="s">
        <v>242</v>
      </c>
      <c r="B18" s="536"/>
      <c r="C18" s="537"/>
      <c r="D18" s="467">
        <f>D152</f>
        <v>0</v>
      </c>
      <c r="E18" s="468">
        <f>E152</f>
        <v>0</v>
      </c>
      <c r="F18" s="458">
        <f t="shared" si="0"/>
        <v>0</v>
      </c>
      <c r="G18" s="470"/>
      <c r="H18" s="518" t="str">
        <f t="shared" si="1"/>
        <v>Rigging - C130, ZK106, K250</v>
      </c>
      <c r="I18" s="186" t="s">
        <v>190</v>
      </c>
      <c r="J18" s="186" t="s">
        <v>191</v>
      </c>
      <c r="L18" s="186" t="s">
        <v>213</v>
      </c>
      <c r="M18" s="186" t="s">
        <v>214</v>
      </c>
      <c r="P18" s="415"/>
    </row>
    <row r="19" spans="1:18" ht="15" customHeight="1" thickBot="1" x14ac:dyDescent="0.25">
      <c r="A19" s="535" t="s">
        <v>243</v>
      </c>
      <c r="B19" s="536"/>
      <c r="C19" s="537"/>
      <c r="D19" s="467">
        <f>D165</f>
        <v>0</v>
      </c>
      <c r="E19" s="468">
        <f>E165</f>
        <v>0</v>
      </c>
      <c r="F19" s="458">
        <f t="shared" si="0"/>
        <v>0</v>
      </c>
      <c r="G19" s="470"/>
      <c r="H19" s="518" t="str">
        <f t="shared" si="1"/>
        <v>Local Crew - C130, ZK106, K253</v>
      </c>
      <c r="I19" s="186" t="s">
        <v>192</v>
      </c>
      <c r="J19" s="186" t="s">
        <v>193</v>
      </c>
      <c r="P19" s="415"/>
    </row>
    <row r="20" spans="1:18" ht="15" customHeight="1" thickBot="1" x14ac:dyDescent="0.25">
      <c r="A20" s="535" t="s">
        <v>244</v>
      </c>
      <c r="B20" s="536"/>
      <c r="C20" s="537"/>
      <c r="D20" s="467">
        <f>D192</f>
        <v>0</v>
      </c>
      <c r="E20" s="468">
        <f>E192</f>
        <v>0</v>
      </c>
      <c r="F20" s="458">
        <f t="shared" si="0"/>
        <v>0</v>
      </c>
      <c r="G20" s="470"/>
      <c r="H20" s="518" t="str">
        <f t="shared" si="1"/>
        <v>Venue Costs - C130, ZK107, K136</v>
      </c>
      <c r="I20" s="186" t="s">
        <v>194</v>
      </c>
      <c r="J20" s="186" t="s">
        <v>195</v>
      </c>
      <c r="P20" s="415"/>
    </row>
    <row r="21" spans="1:18" ht="15" customHeight="1" thickBot="1" x14ac:dyDescent="0.25">
      <c r="A21" s="519" t="s">
        <v>246</v>
      </c>
      <c r="B21" s="520"/>
      <c r="C21" s="521"/>
      <c r="D21" s="467">
        <f>D218</f>
        <v>0</v>
      </c>
      <c r="E21" s="468">
        <f>E219</f>
        <v>0</v>
      </c>
      <c r="F21" s="458">
        <f>G21-D21</f>
        <v>0</v>
      </c>
      <c r="G21" s="470"/>
      <c r="H21" s="518" t="str">
        <f t="shared" si="1"/>
        <v>Schools Activity - C130, ZK 110, K279</v>
      </c>
      <c r="I21" s="186" t="s">
        <v>196</v>
      </c>
      <c r="J21" s="186" t="s">
        <v>197</v>
      </c>
      <c r="P21" s="415"/>
    </row>
    <row r="22" spans="1:18" ht="15" customHeight="1" thickBot="1" x14ac:dyDescent="0.25">
      <c r="A22" s="546" t="s">
        <v>245</v>
      </c>
      <c r="B22" s="547"/>
      <c r="C22" s="548"/>
      <c r="D22" s="471">
        <f>D234</f>
        <v>0</v>
      </c>
      <c r="E22" s="468">
        <f>E234</f>
        <v>0</v>
      </c>
      <c r="F22" s="458">
        <f>G22-D22</f>
        <v>0</v>
      </c>
      <c r="G22" s="470"/>
      <c r="H22" s="518" t="str">
        <f>A22</f>
        <v>Filming - C130, ZK109, K159</v>
      </c>
    </row>
    <row r="23" spans="1:18" ht="16" thickTop="1" thickBot="1" x14ac:dyDescent="0.25">
      <c r="A23" s="23"/>
      <c r="B23" s="23"/>
      <c r="C23" s="101"/>
      <c r="D23" s="472"/>
      <c r="E23" s="459"/>
      <c r="G23" s="470"/>
      <c r="H23" s="419"/>
    </row>
    <row r="24" spans="1:18" ht="22" thickBot="1" x14ac:dyDescent="0.3">
      <c r="A24" s="23"/>
      <c r="B24" s="23"/>
      <c r="C24" s="23"/>
      <c r="D24" s="473">
        <f>SUM(D12:D22)</f>
        <v>26900</v>
      </c>
      <c r="E24" s="473">
        <f>SUM(E12:E22)</f>
        <v>26588</v>
      </c>
      <c r="G24" s="474">
        <f>SUM(G12:G23)</f>
        <v>26900</v>
      </c>
    </row>
    <row r="25" spans="1:18" ht="21" x14ac:dyDescent="0.25">
      <c r="A25" s="23"/>
      <c r="B25" s="531" t="s">
        <v>13</v>
      </c>
      <c r="C25" s="532"/>
      <c r="D25" s="475">
        <f>SUM((SUM(D34:D43))+(SUM(D47:D59))+(SUM(D63:D72))+(SUM(D76:D92))+(SUM(D96:D118))+(SUM(D122:D136))+(SUM(D140:D151))+(SUM(D155:D164))+(SUM(D168:D191))+(SUM(D194:D217))+(SUM(D221:D233)))</f>
        <v>26900</v>
      </c>
      <c r="E25" s="475">
        <f>SUM((SUM(E34:E43))+(SUM(E47:E59))+(SUM(E63:E72))+(SUM(E76:E92))+(SUM(E96:E118))+(SUM(E122:E136))+(SUM(E140:E151))+(SUM(E155:E164))+(SUM(E168:E191))+(SUM(E221:E233)))</f>
        <v>26588</v>
      </c>
      <c r="I25" s="457"/>
      <c r="M25" s="415"/>
    </row>
    <row r="26" spans="1:18" ht="15" customHeight="1" thickBot="1" x14ac:dyDescent="0.25">
      <c r="A26" s="3"/>
      <c r="B26" s="533"/>
      <c r="C26" s="534"/>
      <c r="D26" s="476" t="str">
        <f>IF(D24-D25=0, "Good", "Bad")</f>
        <v>Good</v>
      </c>
      <c r="E26" s="476" t="str">
        <f>IF(E24-E25=0, "Good", "Bad")</f>
        <v>Good</v>
      </c>
      <c r="I26" s="457"/>
      <c r="P26" s="420"/>
    </row>
    <row r="27" spans="1:18" ht="18" customHeight="1" thickBot="1" x14ac:dyDescent="0.25">
      <c r="A27" s="26" t="s">
        <v>14</v>
      </c>
      <c r="B27" s="27"/>
      <c r="C27" s="28">
        <v>0</v>
      </c>
      <c r="D27" s="477">
        <f>SUM(D10)*C27</f>
        <v>0</v>
      </c>
      <c r="E27" s="459"/>
      <c r="I27" s="457"/>
      <c r="M27" s="421"/>
    </row>
    <row r="28" spans="1:18" ht="18" customHeight="1" thickBot="1" x14ac:dyDescent="0.3">
      <c r="A28" s="29" t="s">
        <v>15</v>
      </c>
      <c r="B28" s="30"/>
      <c r="C28" s="112"/>
      <c r="D28" s="478">
        <f>SUM(D12:D22)</f>
        <v>26900</v>
      </c>
      <c r="E28" s="459"/>
      <c r="I28" s="457"/>
      <c r="M28" s="420"/>
    </row>
    <row r="29" spans="1:18" s="456" customFormat="1" ht="18" customHeight="1" thickBot="1" x14ac:dyDescent="0.25">
      <c r="A29" s="455" t="s">
        <v>16</v>
      </c>
      <c r="B29" s="32"/>
      <c r="C29" s="454">
        <v>0</v>
      </c>
      <c r="D29" s="479">
        <f>D10*C29</f>
        <v>0</v>
      </c>
      <c r="E29" s="480">
        <f>D29</f>
        <v>0</v>
      </c>
      <c r="F29" s="481"/>
      <c r="G29" s="481"/>
      <c r="I29" s="457"/>
    </row>
    <row r="30" spans="1:18" ht="15" customHeight="1" thickBot="1" x14ac:dyDescent="0.25">
      <c r="A30" s="23"/>
      <c r="B30" s="23"/>
      <c r="C30" s="23"/>
      <c r="D30" s="459"/>
      <c r="E30" s="459"/>
      <c r="H30" s="422"/>
      <c r="I30" s="517"/>
      <c r="M30" s="415"/>
    </row>
    <row r="31" spans="1:18" ht="22.5" customHeight="1" thickBot="1" x14ac:dyDescent="0.3">
      <c r="A31" s="31" t="s">
        <v>17</v>
      </c>
      <c r="B31" s="32"/>
      <c r="C31" s="33"/>
      <c r="D31" s="482">
        <f>D10-D24-D29</f>
        <v>0</v>
      </c>
      <c r="E31" s="482">
        <f>D10-E24-E29</f>
        <v>312</v>
      </c>
      <c r="F31" s="525" t="s">
        <v>18</v>
      </c>
      <c r="G31" s="526"/>
      <c r="H31" s="526"/>
      <c r="J31" s="516"/>
    </row>
    <row r="32" spans="1:18" ht="15" thickBot="1" x14ac:dyDescent="0.25">
      <c r="A32" s="413"/>
      <c r="R32" s="186" t="s">
        <v>223</v>
      </c>
    </row>
    <row r="33" spans="1:20" ht="15" thickBot="1" x14ac:dyDescent="0.25">
      <c r="A33" s="414" t="s">
        <v>19</v>
      </c>
      <c r="B33" s="414" t="s">
        <v>20</v>
      </c>
      <c r="C33" s="414" t="s">
        <v>21</v>
      </c>
      <c r="D33" s="483" t="s">
        <v>22</v>
      </c>
      <c r="E33" s="484" t="s">
        <v>23</v>
      </c>
      <c r="F33" s="484" t="s">
        <v>24</v>
      </c>
      <c r="G33" s="484" t="s">
        <v>25</v>
      </c>
      <c r="H33" s="414" t="s">
        <v>26</v>
      </c>
      <c r="I33" s="414" t="s">
        <v>27</v>
      </c>
      <c r="J33" s="414" t="s">
        <v>28</v>
      </c>
      <c r="K33" s="414" t="s">
        <v>29</v>
      </c>
      <c r="L33" s="414" t="s">
        <v>30</v>
      </c>
      <c r="R33" s="186" t="s">
        <v>219</v>
      </c>
    </row>
    <row r="34" spans="1:20" x14ac:dyDescent="0.2">
      <c r="A34" s="527" t="str">
        <f>A12</f>
        <v>Technical Design &amp; CAD - C130, ZK106, K244</v>
      </c>
      <c r="B34" s="71" t="s">
        <v>251</v>
      </c>
      <c r="C34" s="485"/>
      <c r="D34" s="457">
        <v>6000</v>
      </c>
      <c r="E34" s="486">
        <v>6000</v>
      </c>
      <c r="F34" s="466"/>
      <c r="G34" s="466"/>
      <c r="H34" s="416"/>
      <c r="I34" s="416"/>
      <c r="J34" s="416"/>
      <c r="K34" s="416"/>
      <c r="L34" s="416"/>
      <c r="R34" s="186">
        <v>2500</v>
      </c>
      <c r="S34" s="186" t="s">
        <v>220</v>
      </c>
    </row>
    <row r="35" spans="1:20" x14ac:dyDescent="0.2">
      <c r="A35" s="530"/>
      <c r="B35" s="84" t="s">
        <v>252</v>
      </c>
      <c r="C35" s="485"/>
      <c r="D35" s="457">
        <v>3500</v>
      </c>
      <c r="E35" s="486">
        <v>3500</v>
      </c>
      <c r="F35" s="469"/>
      <c r="G35" s="469"/>
      <c r="H35" s="417"/>
      <c r="I35" s="417"/>
      <c r="J35" s="417"/>
      <c r="K35" s="417"/>
      <c r="L35" s="417"/>
      <c r="R35" s="186">
        <v>620</v>
      </c>
      <c r="S35" s="186" t="s">
        <v>221</v>
      </c>
      <c r="T35" s="186" t="s">
        <v>224</v>
      </c>
    </row>
    <row r="36" spans="1:20" x14ac:dyDescent="0.2">
      <c r="A36" s="530"/>
      <c r="B36" s="84"/>
      <c r="C36" s="485"/>
      <c r="E36" s="486"/>
      <c r="F36" s="469"/>
      <c r="G36" s="469"/>
      <c r="H36" s="417"/>
      <c r="I36" s="417"/>
      <c r="J36" s="417"/>
      <c r="K36" s="417"/>
      <c r="L36" s="417"/>
      <c r="Q36" s="186">
        <f>R36-250</f>
        <v>350</v>
      </c>
      <c r="R36" s="186">
        <v>600</v>
      </c>
      <c r="S36" s="186" t="s">
        <v>222</v>
      </c>
      <c r="T36" s="186">
        <v>250</v>
      </c>
    </row>
    <row r="37" spans="1:20" x14ac:dyDescent="0.2">
      <c r="A37" s="530"/>
      <c r="B37" s="84"/>
      <c r="C37" s="84"/>
      <c r="D37" s="485"/>
      <c r="E37" s="486"/>
      <c r="F37" s="469"/>
      <c r="G37" s="469"/>
      <c r="H37" s="417"/>
      <c r="I37" s="417"/>
      <c r="J37" s="417"/>
      <c r="K37" s="417"/>
      <c r="L37" s="417"/>
      <c r="N37" s="423"/>
      <c r="O37" s="421"/>
    </row>
    <row r="38" spans="1:20" x14ac:dyDescent="0.2">
      <c r="A38" s="530"/>
      <c r="B38" s="84"/>
      <c r="C38" s="84"/>
      <c r="D38" s="485"/>
      <c r="E38" s="486"/>
      <c r="F38" s="469"/>
      <c r="G38" s="469"/>
      <c r="H38" s="417"/>
      <c r="I38" s="417"/>
      <c r="J38" s="417"/>
      <c r="K38" s="417"/>
      <c r="L38" s="417"/>
      <c r="O38" s="421"/>
      <c r="R38" s="421">
        <f>E105</f>
        <v>0</v>
      </c>
      <c r="S38" s="186" t="s">
        <v>225</v>
      </c>
    </row>
    <row r="39" spans="1:20" x14ac:dyDescent="0.2">
      <c r="A39" s="530"/>
      <c r="B39" s="84"/>
      <c r="C39" s="84"/>
      <c r="D39" s="485"/>
      <c r="E39" s="486"/>
      <c r="F39" s="469"/>
      <c r="G39" s="469"/>
      <c r="H39" s="417"/>
      <c r="I39" s="417"/>
      <c r="J39" s="417"/>
      <c r="K39" s="417"/>
      <c r="L39" s="417"/>
    </row>
    <row r="40" spans="1:20" x14ac:dyDescent="0.2">
      <c r="A40" s="530"/>
      <c r="B40" s="84"/>
      <c r="C40" s="84"/>
      <c r="D40" s="485"/>
      <c r="E40" s="486"/>
      <c r="F40" s="469"/>
      <c r="G40" s="469"/>
      <c r="H40" s="417"/>
      <c r="I40" s="417"/>
      <c r="J40" s="417"/>
      <c r="K40" s="417"/>
      <c r="L40" s="417"/>
    </row>
    <row r="41" spans="1:20" x14ac:dyDescent="0.2">
      <c r="A41" s="528"/>
      <c r="B41" s="75"/>
      <c r="C41" s="75"/>
      <c r="D41" s="485"/>
      <c r="E41" s="486"/>
      <c r="F41" s="469"/>
      <c r="G41" s="469"/>
      <c r="H41" s="418"/>
      <c r="I41" s="418"/>
      <c r="J41" s="418"/>
      <c r="K41" s="418"/>
      <c r="L41" s="418"/>
    </row>
    <row r="42" spans="1:20" x14ac:dyDescent="0.2">
      <c r="A42" s="528"/>
      <c r="B42" s="75"/>
      <c r="C42" s="75"/>
      <c r="D42" s="485"/>
      <c r="E42" s="486"/>
      <c r="F42" s="469"/>
      <c r="G42" s="469"/>
      <c r="H42" s="418"/>
      <c r="I42" s="418"/>
      <c r="J42" s="418"/>
      <c r="K42" s="418"/>
      <c r="L42" s="418"/>
    </row>
    <row r="43" spans="1:20" ht="15" thickBot="1" x14ac:dyDescent="0.25">
      <c r="A43" s="529"/>
      <c r="B43" s="424"/>
      <c r="C43" s="425"/>
      <c r="D43" s="485"/>
      <c r="E43" s="470"/>
      <c r="F43" s="487"/>
      <c r="G43" s="487"/>
      <c r="H43" s="426"/>
      <c r="I43" s="426"/>
      <c r="J43" s="426"/>
      <c r="K43" s="426"/>
      <c r="L43" s="426"/>
    </row>
    <row r="44" spans="1:20" ht="15" thickBot="1" x14ac:dyDescent="0.25">
      <c r="A44" s="427"/>
      <c r="B44" s="428"/>
      <c r="C44" s="429"/>
      <c r="D44" s="488">
        <f>SUM(D34:D43)</f>
        <v>9500</v>
      </c>
      <c r="E44" s="489">
        <f>SUM(E34:E43)</f>
        <v>9500</v>
      </c>
      <c r="F44" s="490"/>
      <c r="G44" s="490"/>
      <c r="H44" s="430"/>
      <c r="I44" s="430"/>
      <c r="J44" s="430"/>
      <c r="K44" s="430"/>
      <c r="L44" s="430"/>
    </row>
    <row r="45" spans="1:20" ht="15" thickBot="1" x14ac:dyDescent="0.25">
      <c r="A45" s="431"/>
      <c r="B45" s="432"/>
      <c r="C45" s="432"/>
      <c r="D45" s="491"/>
      <c r="E45" s="490"/>
      <c r="F45" s="490"/>
      <c r="G45" s="490"/>
      <c r="H45" s="433"/>
      <c r="I45" s="433"/>
      <c r="J45" s="433"/>
      <c r="K45" s="433"/>
      <c r="L45" s="433"/>
    </row>
    <row r="46" spans="1:20" ht="15" thickBot="1" x14ac:dyDescent="0.25">
      <c r="A46" s="414" t="s">
        <v>19</v>
      </c>
      <c r="B46" s="414" t="s">
        <v>20</v>
      </c>
      <c r="C46" s="414" t="s">
        <v>21</v>
      </c>
      <c r="D46" s="483" t="s">
        <v>22</v>
      </c>
      <c r="E46" s="484" t="s">
        <v>23</v>
      </c>
      <c r="F46" s="461" t="s">
        <v>24</v>
      </c>
      <c r="G46" s="461" t="s">
        <v>25</v>
      </c>
      <c r="H46" s="414" t="s">
        <v>26</v>
      </c>
      <c r="I46" s="414" t="s">
        <v>27</v>
      </c>
      <c r="J46" s="414" t="s">
        <v>28</v>
      </c>
      <c r="K46" s="414" t="s">
        <v>29</v>
      </c>
      <c r="L46" s="414" t="s">
        <v>30</v>
      </c>
    </row>
    <row r="47" spans="1:20" x14ac:dyDescent="0.2">
      <c r="A47" s="527" t="str">
        <f>A13</f>
        <v>Staging and Scenic - C130, ZK106, K245</v>
      </c>
      <c r="B47" s="71" t="s">
        <v>247</v>
      </c>
      <c r="C47" s="485" t="s">
        <v>248</v>
      </c>
      <c r="E47" s="492">
        <v>1188</v>
      </c>
      <c r="F47" s="493"/>
      <c r="G47" s="493"/>
      <c r="H47" s="434"/>
      <c r="I47" s="434"/>
      <c r="J47" s="434"/>
      <c r="K47" s="434"/>
      <c r="L47" s="434"/>
    </row>
    <row r="48" spans="1:20" ht="28" x14ac:dyDescent="0.2">
      <c r="A48" s="530"/>
      <c r="B48" s="84" t="s">
        <v>249</v>
      </c>
      <c r="C48" s="485"/>
      <c r="D48" s="457">
        <f>15000-D47</f>
        <v>15000</v>
      </c>
      <c r="E48" s="492"/>
      <c r="F48" s="494"/>
      <c r="G48" s="494"/>
      <c r="H48" s="435"/>
      <c r="I48" s="435"/>
      <c r="J48" s="435"/>
      <c r="K48" s="435"/>
      <c r="L48" s="435"/>
    </row>
    <row r="49" spans="1:12" x14ac:dyDescent="0.2">
      <c r="A49" s="530"/>
      <c r="B49" s="84" t="s">
        <v>250</v>
      </c>
      <c r="C49" s="485"/>
      <c r="D49" s="457">
        <v>2400</v>
      </c>
      <c r="E49" s="492">
        <v>2400</v>
      </c>
      <c r="F49" s="494"/>
      <c r="G49" s="494"/>
      <c r="H49" s="435"/>
      <c r="I49" s="435"/>
      <c r="J49" s="435"/>
      <c r="K49" s="435"/>
      <c r="L49" s="435"/>
    </row>
    <row r="50" spans="1:12" x14ac:dyDescent="0.2">
      <c r="A50" s="530"/>
      <c r="B50" s="84" t="s">
        <v>262</v>
      </c>
      <c r="C50" s="485"/>
      <c r="E50" s="492">
        <v>300</v>
      </c>
      <c r="F50" s="494"/>
      <c r="G50" s="494"/>
      <c r="H50" s="435"/>
      <c r="I50" s="435"/>
      <c r="J50" s="435"/>
      <c r="K50" s="435"/>
      <c r="L50" s="435"/>
    </row>
    <row r="51" spans="1:12" x14ac:dyDescent="0.2">
      <c r="A51" s="530"/>
      <c r="B51" s="84" t="s">
        <v>261</v>
      </c>
      <c r="C51" s="485"/>
      <c r="E51" s="492">
        <v>800</v>
      </c>
      <c r="F51" s="494"/>
      <c r="G51" s="494"/>
      <c r="H51" s="435"/>
      <c r="I51" s="435"/>
      <c r="J51" s="435"/>
      <c r="K51" s="435"/>
      <c r="L51" s="435"/>
    </row>
    <row r="52" spans="1:12" x14ac:dyDescent="0.2">
      <c r="A52" s="530"/>
      <c r="B52" s="84" t="s">
        <v>260</v>
      </c>
      <c r="C52" s="485"/>
      <c r="E52" s="492">
        <v>1200</v>
      </c>
      <c r="F52" s="494"/>
      <c r="G52" s="494"/>
      <c r="H52" s="435"/>
      <c r="I52" s="435"/>
      <c r="J52" s="435"/>
      <c r="K52" s="435"/>
      <c r="L52" s="435"/>
    </row>
    <row r="53" spans="1:12" x14ac:dyDescent="0.2">
      <c r="A53" s="530"/>
      <c r="B53" s="84"/>
      <c r="C53" s="485"/>
      <c r="E53" s="492"/>
      <c r="F53" s="494"/>
      <c r="G53" s="494"/>
      <c r="H53" s="435"/>
      <c r="I53" s="435"/>
      <c r="J53" s="435"/>
      <c r="K53" s="435"/>
      <c r="L53" s="435"/>
    </row>
    <row r="54" spans="1:12" x14ac:dyDescent="0.2">
      <c r="A54" s="530"/>
      <c r="B54" s="84" t="s">
        <v>256</v>
      </c>
      <c r="C54" s="485"/>
      <c r="E54" s="492">
        <v>2800</v>
      </c>
      <c r="F54" s="494"/>
      <c r="G54" s="494"/>
      <c r="H54" s="435"/>
      <c r="I54" s="435"/>
      <c r="J54" s="435"/>
      <c r="K54" s="435"/>
      <c r="L54" s="435"/>
    </row>
    <row r="55" spans="1:12" x14ac:dyDescent="0.2">
      <c r="A55" s="530"/>
      <c r="B55" s="84" t="s">
        <v>257</v>
      </c>
      <c r="C55" s="485"/>
      <c r="E55" s="492">
        <v>900</v>
      </c>
      <c r="F55" s="494"/>
      <c r="G55" s="494"/>
      <c r="H55" s="435"/>
      <c r="I55" s="435"/>
      <c r="J55" s="435"/>
      <c r="K55" s="435"/>
      <c r="L55" s="435"/>
    </row>
    <row r="56" spans="1:12" x14ac:dyDescent="0.2">
      <c r="A56" s="528"/>
      <c r="B56" s="75" t="s">
        <v>258</v>
      </c>
      <c r="C56" s="485"/>
      <c r="E56" s="492">
        <v>900</v>
      </c>
      <c r="F56" s="494"/>
      <c r="G56" s="494"/>
      <c r="H56" s="418"/>
      <c r="I56" s="418"/>
      <c r="J56" s="418"/>
      <c r="K56" s="418"/>
      <c r="L56" s="418"/>
    </row>
    <row r="57" spans="1:12" x14ac:dyDescent="0.2">
      <c r="A57" s="528"/>
      <c r="B57" s="84" t="s">
        <v>237</v>
      </c>
      <c r="C57" s="485"/>
      <c r="E57" s="492">
        <v>3500</v>
      </c>
      <c r="F57" s="494"/>
      <c r="G57" s="494"/>
      <c r="H57" s="418"/>
      <c r="I57" s="418"/>
      <c r="J57" s="418"/>
      <c r="K57" s="418"/>
      <c r="L57" s="418"/>
    </row>
    <row r="58" spans="1:12" x14ac:dyDescent="0.2">
      <c r="A58" s="528"/>
      <c r="B58" s="436" t="s">
        <v>259</v>
      </c>
      <c r="C58" s="436"/>
      <c r="D58" s="485"/>
      <c r="E58" s="492">
        <v>1600</v>
      </c>
      <c r="F58" s="494"/>
      <c r="G58" s="494"/>
      <c r="H58" s="437"/>
      <c r="I58" s="437"/>
      <c r="J58" s="437"/>
      <c r="K58" s="437"/>
      <c r="L58" s="437"/>
    </row>
    <row r="59" spans="1:12" ht="15" thickBot="1" x14ac:dyDescent="0.25">
      <c r="A59" s="529"/>
      <c r="B59" s="424" t="s">
        <v>263</v>
      </c>
      <c r="C59" s="425"/>
      <c r="D59" s="485"/>
      <c r="E59" s="492">
        <v>1500</v>
      </c>
      <c r="F59" s="495"/>
      <c r="G59" s="495"/>
      <c r="H59" s="419"/>
      <c r="I59" s="419"/>
      <c r="J59" s="419"/>
      <c r="K59" s="419"/>
      <c r="L59" s="419"/>
    </row>
    <row r="60" spans="1:12" ht="15" thickBot="1" x14ac:dyDescent="0.25">
      <c r="A60" s="438"/>
      <c r="B60" s="428"/>
      <c r="C60" s="429"/>
      <c r="D60" s="488">
        <f>SUM(D47:D59)</f>
        <v>17400</v>
      </c>
      <c r="E60" s="489">
        <f>SUM(E47:E59)</f>
        <v>17088</v>
      </c>
      <c r="F60" s="490"/>
      <c r="G60" s="490"/>
      <c r="H60" s="439"/>
      <c r="I60" s="439"/>
      <c r="J60" s="439"/>
      <c r="K60" s="439"/>
      <c r="L60" s="439"/>
    </row>
    <row r="61" spans="1:12" ht="15" thickBot="1" x14ac:dyDescent="0.25">
      <c r="A61" s="431"/>
      <c r="B61" s="432"/>
      <c r="C61" s="432"/>
      <c r="D61" s="491"/>
      <c r="E61" s="490"/>
      <c r="F61" s="490"/>
      <c r="G61" s="490"/>
      <c r="H61" s="440"/>
      <c r="I61" s="440"/>
      <c r="J61" s="440"/>
      <c r="K61" s="440"/>
      <c r="L61" s="440"/>
    </row>
    <row r="62" spans="1:12" ht="15" thickBot="1" x14ac:dyDescent="0.25">
      <c r="A62" s="414" t="s">
        <v>19</v>
      </c>
      <c r="B62" s="414"/>
      <c r="C62" s="414" t="s">
        <v>21</v>
      </c>
      <c r="D62" s="483" t="s">
        <v>22</v>
      </c>
      <c r="E62" s="484" t="s">
        <v>23</v>
      </c>
      <c r="F62" s="496" t="s">
        <v>24</v>
      </c>
      <c r="G62" s="496" t="s">
        <v>25</v>
      </c>
      <c r="H62" s="414" t="s">
        <v>26</v>
      </c>
      <c r="I62" s="414" t="s">
        <v>27</v>
      </c>
      <c r="J62" s="414" t="s">
        <v>28</v>
      </c>
      <c r="K62" s="414" t="s">
        <v>29</v>
      </c>
      <c r="L62" s="414" t="s">
        <v>30</v>
      </c>
    </row>
    <row r="63" spans="1:12" x14ac:dyDescent="0.2">
      <c r="A63" s="527" t="str">
        <f>A14</f>
        <v>Costume &amp; Wigs - C130, ZK106, K246</v>
      </c>
      <c r="B63" s="71"/>
      <c r="C63" s="485"/>
      <c r="E63" s="466"/>
      <c r="F63" s="466"/>
      <c r="G63" s="466"/>
      <c r="H63" s="416"/>
      <c r="I63" s="416"/>
      <c r="J63" s="416"/>
      <c r="K63" s="416"/>
      <c r="L63" s="416"/>
    </row>
    <row r="64" spans="1:12" x14ac:dyDescent="0.2">
      <c r="A64" s="528"/>
      <c r="B64" s="75"/>
      <c r="C64" s="485"/>
      <c r="E64" s="486"/>
      <c r="F64" s="486"/>
      <c r="G64" s="486"/>
      <c r="H64" s="418"/>
      <c r="I64" s="418"/>
      <c r="J64" s="418"/>
      <c r="K64" s="418"/>
      <c r="L64" s="418"/>
    </row>
    <row r="65" spans="1:12" x14ac:dyDescent="0.2">
      <c r="A65" s="528"/>
      <c r="B65" s="75"/>
      <c r="C65" s="485"/>
      <c r="E65" s="486"/>
      <c r="F65" s="486"/>
      <c r="G65" s="486"/>
      <c r="H65" s="418"/>
      <c r="I65" s="418"/>
      <c r="J65" s="418"/>
      <c r="K65" s="418"/>
      <c r="L65" s="418"/>
    </row>
    <row r="66" spans="1:12" x14ac:dyDescent="0.2">
      <c r="A66" s="528"/>
      <c r="B66" s="75"/>
      <c r="C66" s="485"/>
      <c r="E66" s="486"/>
      <c r="F66" s="486"/>
      <c r="G66" s="486"/>
      <c r="H66" s="418"/>
      <c r="I66" s="418"/>
      <c r="J66" s="418"/>
      <c r="K66" s="418"/>
      <c r="L66" s="418"/>
    </row>
    <row r="67" spans="1:12" x14ac:dyDescent="0.2">
      <c r="A67" s="528"/>
      <c r="B67" s="75"/>
      <c r="C67" s="485"/>
      <c r="E67" s="486"/>
      <c r="F67" s="486"/>
      <c r="G67" s="486"/>
      <c r="H67" s="418"/>
      <c r="I67" s="418"/>
      <c r="J67" s="418"/>
      <c r="K67" s="418"/>
      <c r="L67" s="418"/>
    </row>
    <row r="68" spans="1:12" x14ac:dyDescent="0.2">
      <c r="A68" s="528"/>
      <c r="B68" s="84"/>
      <c r="C68" s="84"/>
      <c r="D68" s="485"/>
      <c r="E68" s="501"/>
      <c r="F68" s="486"/>
      <c r="G68" s="486"/>
      <c r="H68" s="417"/>
      <c r="I68" s="418"/>
      <c r="J68" s="418"/>
      <c r="K68" s="418"/>
      <c r="L68" s="418"/>
    </row>
    <row r="69" spans="1:12" x14ac:dyDescent="0.2">
      <c r="A69" s="528"/>
      <c r="B69" s="75"/>
      <c r="C69" s="75"/>
      <c r="D69" s="485"/>
      <c r="E69" s="486"/>
      <c r="F69" s="486"/>
      <c r="G69" s="486"/>
      <c r="H69" s="418"/>
      <c r="I69" s="418"/>
      <c r="J69" s="418"/>
      <c r="K69" s="418"/>
      <c r="L69" s="418"/>
    </row>
    <row r="70" spans="1:12" x14ac:dyDescent="0.2">
      <c r="A70" s="528"/>
      <c r="B70" s="75"/>
      <c r="C70" s="75"/>
      <c r="D70" s="485"/>
      <c r="E70" s="486"/>
      <c r="F70" s="486"/>
      <c r="G70" s="486"/>
      <c r="H70" s="418"/>
      <c r="I70" s="418"/>
      <c r="J70" s="418"/>
      <c r="K70" s="418"/>
      <c r="L70" s="418"/>
    </row>
    <row r="71" spans="1:12" x14ac:dyDescent="0.2">
      <c r="A71" s="528"/>
      <c r="B71" s="75"/>
      <c r="C71" s="75"/>
      <c r="D71" s="485"/>
      <c r="E71" s="486"/>
      <c r="F71" s="486"/>
      <c r="G71" s="486"/>
      <c r="H71" s="418"/>
      <c r="I71" s="418"/>
      <c r="J71" s="418"/>
      <c r="K71" s="418"/>
      <c r="L71" s="418"/>
    </row>
    <row r="72" spans="1:12" ht="15" thickBot="1" x14ac:dyDescent="0.25">
      <c r="A72" s="529"/>
      <c r="B72" s="424"/>
      <c r="C72" s="425"/>
      <c r="D72" s="485"/>
      <c r="E72" s="497"/>
      <c r="F72" s="497"/>
      <c r="G72" s="497"/>
      <c r="H72" s="419"/>
      <c r="I72" s="419"/>
      <c r="J72" s="419"/>
      <c r="K72" s="419"/>
      <c r="L72" s="419"/>
    </row>
    <row r="73" spans="1:12" ht="15" thickBot="1" x14ac:dyDescent="0.25">
      <c r="A73" s="441"/>
      <c r="B73" s="442"/>
      <c r="C73" s="443"/>
      <c r="D73" s="488">
        <f>SUM(D63:D72)</f>
        <v>0</v>
      </c>
      <c r="E73" s="498">
        <f>SUM(E63:E72)</f>
        <v>0</v>
      </c>
      <c r="F73" s="490"/>
      <c r="G73" s="490"/>
      <c r="H73" s="439"/>
      <c r="I73" s="439"/>
      <c r="J73" s="439"/>
      <c r="K73" s="439"/>
      <c r="L73" s="439"/>
    </row>
    <row r="74" spans="1:12" ht="15" thickBot="1" x14ac:dyDescent="0.25">
      <c r="A74" s="431"/>
      <c r="B74" s="432"/>
      <c r="C74" s="432"/>
      <c r="D74" s="499"/>
      <c r="E74" s="490"/>
      <c r="F74" s="490"/>
      <c r="G74" s="490"/>
      <c r="H74" s="440"/>
      <c r="I74" s="440"/>
      <c r="J74" s="440"/>
      <c r="K74" s="440"/>
      <c r="L74" s="440"/>
    </row>
    <row r="75" spans="1:12" ht="15" thickBot="1" x14ac:dyDescent="0.25">
      <c r="A75" s="414" t="s">
        <v>19</v>
      </c>
      <c r="B75" s="414" t="s">
        <v>20</v>
      </c>
      <c r="C75" s="414" t="s">
        <v>21</v>
      </c>
      <c r="D75" s="483" t="s">
        <v>22</v>
      </c>
      <c r="E75" s="484" t="s">
        <v>23</v>
      </c>
      <c r="F75" s="461" t="s">
        <v>24</v>
      </c>
      <c r="G75" s="461" t="s">
        <v>25</v>
      </c>
      <c r="H75" s="414" t="s">
        <v>26</v>
      </c>
      <c r="I75" s="414" t="s">
        <v>27</v>
      </c>
      <c r="J75" s="414" t="s">
        <v>28</v>
      </c>
      <c r="K75" s="414" t="s">
        <v>29</v>
      </c>
      <c r="L75" s="414" t="s">
        <v>30</v>
      </c>
    </row>
    <row r="76" spans="1:12" x14ac:dyDescent="0.2">
      <c r="A76" s="527" t="str">
        <f>A15</f>
        <v>Lighting - C130, ZK106, K128</v>
      </c>
      <c r="B76" s="71"/>
      <c r="C76" s="500"/>
      <c r="E76" s="501"/>
      <c r="F76" s="466"/>
      <c r="G76" s="466"/>
      <c r="H76" s="445"/>
      <c r="I76" s="445"/>
      <c r="J76" s="416"/>
      <c r="K76" s="446"/>
      <c r="L76" s="446"/>
    </row>
    <row r="77" spans="1:12" x14ac:dyDescent="0.2">
      <c r="A77" s="528"/>
      <c r="B77" s="75"/>
      <c r="C77" s="500"/>
      <c r="E77" s="501"/>
      <c r="F77" s="486"/>
      <c r="G77" s="486"/>
      <c r="I77" s="447"/>
      <c r="J77" s="447"/>
      <c r="K77" s="448"/>
      <c r="L77" s="418"/>
    </row>
    <row r="78" spans="1:12" x14ac:dyDescent="0.2">
      <c r="A78" s="528"/>
      <c r="B78" s="75"/>
      <c r="C78" s="500"/>
      <c r="E78" s="501"/>
      <c r="F78" s="486"/>
      <c r="G78" s="486"/>
      <c r="H78" s="447"/>
      <c r="I78" s="447"/>
      <c r="J78" s="418"/>
      <c r="K78" s="418"/>
      <c r="L78" s="418"/>
    </row>
    <row r="79" spans="1:12" x14ac:dyDescent="0.2">
      <c r="A79" s="528"/>
      <c r="B79" s="75"/>
      <c r="C79" s="500"/>
      <c r="E79" s="501"/>
      <c r="F79" s="486"/>
      <c r="G79" s="486"/>
      <c r="H79" s="447"/>
      <c r="I79" s="447"/>
      <c r="J79" s="418"/>
      <c r="K79" s="418"/>
      <c r="L79" s="418"/>
    </row>
    <row r="80" spans="1:12" x14ac:dyDescent="0.2">
      <c r="A80" s="528"/>
      <c r="B80" s="75"/>
      <c r="C80" s="500"/>
      <c r="E80" s="501"/>
      <c r="F80" s="486"/>
      <c r="G80" s="486"/>
      <c r="H80" s="447"/>
      <c r="I80" s="447"/>
      <c r="J80" s="418"/>
      <c r="K80" s="418"/>
      <c r="L80" s="418"/>
    </row>
    <row r="81" spans="1:12" x14ac:dyDescent="0.2">
      <c r="A81" s="528"/>
      <c r="B81" s="75"/>
      <c r="C81" s="500"/>
      <c r="E81" s="501"/>
      <c r="F81" s="486"/>
      <c r="G81" s="486"/>
      <c r="H81" s="447"/>
      <c r="I81" s="447"/>
      <c r="J81" s="418"/>
      <c r="K81" s="448"/>
      <c r="L81" s="418"/>
    </row>
    <row r="82" spans="1:12" x14ac:dyDescent="0.2">
      <c r="A82" s="528"/>
      <c r="B82" s="75"/>
      <c r="C82" s="444"/>
      <c r="D82" s="500"/>
      <c r="E82" s="501"/>
      <c r="F82" s="486"/>
      <c r="G82" s="486"/>
      <c r="H82" s="447"/>
      <c r="I82" s="447"/>
      <c r="J82" s="418"/>
      <c r="K82" s="448"/>
      <c r="L82" s="418"/>
    </row>
    <row r="83" spans="1:12" x14ac:dyDescent="0.2">
      <c r="A83" s="528"/>
      <c r="B83" s="75"/>
      <c r="C83" s="449"/>
      <c r="D83" s="502"/>
      <c r="E83" s="501"/>
      <c r="F83" s="486"/>
      <c r="G83" s="486"/>
      <c r="H83" s="418"/>
      <c r="I83" s="418"/>
      <c r="J83" s="418"/>
      <c r="K83" s="418"/>
      <c r="L83" s="418"/>
    </row>
    <row r="84" spans="1:12" x14ac:dyDescent="0.2">
      <c r="A84" s="528"/>
      <c r="B84" s="75"/>
      <c r="C84" s="449"/>
      <c r="D84" s="502"/>
      <c r="E84" s="501"/>
      <c r="F84" s="486"/>
      <c r="G84" s="486"/>
      <c r="H84" s="418"/>
      <c r="I84" s="418"/>
      <c r="J84" s="418"/>
      <c r="K84" s="418"/>
      <c r="L84" s="418"/>
    </row>
    <row r="85" spans="1:12" x14ac:dyDescent="0.2">
      <c r="A85" s="528"/>
      <c r="B85" s="75"/>
      <c r="C85" s="449"/>
      <c r="D85" s="502"/>
      <c r="E85" s="501"/>
      <c r="F85" s="486"/>
      <c r="G85" s="486"/>
      <c r="H85" s="418"/>
      <c r="I85" s="447"/>
      <c r="J85" s="418"/>
      <c r="K85" s="418"/>
      <c r="L85" s="418"/>
    </row>
    <row r="86" spans="1:12" x14ac:dyDescent="0.2">
      <c r="A86" s="528"/>
      <c r="B86" s="75"/>
      <c r="C86" s="449"/>
      <c r="D86" s="515"/>
      <c r="E86" s="501"/>
      <c r="F86" s="486"/>
      <c r="G86" s="486"/>
      <c r="H86" s="418"/>
      <c r="I86" s="418"/>
      <c r="J86" s="418"/>
      <c r="K86" s="418"/>
      <c r="L86" s="418"/>
    </row>
    <row r="87" spans="1:12" x14ac:dyDescent="0.2">
      <c r="A87" s="528"/>
      <c r="B87" s="75"/>
      <c r="C87" s="449"/>
      <c r="D87" s="502"/>
      <c r="E87" s="501"/>
      <c r="F87" s="486"/>
      <c r="G87" s="486"/>
      <c r="H87" s="418"/>
      <c r="I87" s="418"/>
      <c r="J87" s="418"/>
      <c r="K87" s="418"/>
      <c r="L87" s="418"/>
    </row>
    <row r="88" spans="1:12" x14ac:dyDescent="0.2">
      <c r="A88" s="528"/>
      <c r="B88" s="75"/>
      <c r="C88" s="449"/>
      <c r="D88" s="502"/>
      <c r="E88" s="501"/>
      <c r="F88" s="486"/>
      <c r="G88" s="486"/>
      <c r="H88" s="418"/>
      <c r="I88" s="447"/>
      <c r="J88" s="418"/>
      <c r="K88" s="418"/>
      <c r="L88" s="418"/>
    </row>
    <row r="89" spans="1:12" x14ac:dyDescent="0.2">
      <c r="A89" s="528"/>
      <c r="B89" s="75"/>
      <c r="C89" s="444"/>
      <c r="D89" s="500"/>
      <c r="E89" s="501"/>
      <c r="F89" s="486"/>
      <c r="G89" s="486"/>
      <c r="H89" s="418"/>
      <c r="I89" s="418"/>
      <c r="J89" s="418"/>
      <c r="K89" s="418"/>
      <c r="L89" s="418"/>
    </row>
    <row r="90" spans="1:12" x14ac:dyDescent="0.2">
      <c r="A90" s="528"/>
      <c r="B90" s="75"/>
      <c r="C90" s="444"/>
      <c r="D90" s="500"/>
      <c r="E90" s="501"/>
      <c r="F90" s="486"/>
      <c r="G90" s="486"/>
      <c r="H90" s="418"/>
      <c r="I90" s="418"/>
      <c r="J90" s="418"/>
      <c r="K90" s="418"/>
      <c r="L90" s="418"/>
    </row>
    <row r="91" spans="1:12" x14ac:dyDescent="0.2">
      <c r="A91" s="528"/>
      <c r="B91" s="75"/>
      <c r="C91" s="75"/>
      <c r="D91" s="500"/>
      <c r="E91" s="501"/>
      <c r="F91" s="486"/>
      <c r="G91" s="486"/>
      <c r="H91" s="418"/>
      <c r="I91" s="418"/>
      <c r="J91" s="418"/>
      <c r="K91" s="418"/>
      <c r="L91" s="418"/>
    </row>
    <row r="92" spans="1:12" ht="15" thickBot="1" x14ac:dyDescent="0.25">
      <c r="A92" s="529"/>
      <c r="B92" s="425"/>
      <c r="C92" s="425"/>
      <c r="D92" s="500"/>
      <c r="E92" s="501"/>
      <c r="F92" s="497"/>
      <c r="G92" s="497"/>
      <c r="H92" s="419"/>
      <c r="I92" s="419"/>
      <c r="J92" s="419"/>
      <c r="K92" s="419"/>
      <c r="L92" s="419"/>
    </row>
    <row r="93" spans="1:12" ht="15" thickBot="1" x14ac:dyDescent="0.25">
      <c r="A93" s="427"/>
      <c r="B93" s="428"/>
      <c r="C93" s="429"/>
      <c r="D93" s="488">
        <f>SUM(D76:D92)</f>
        <v>0</v>
      </c>
      <c r="E93" s="489">
        <f>SUM(E76:E92)</f>
        <v>0</v>
      </c>
      <c r="F93" s="490"/>
      <c r="G93" s="490"/>
      <c r="H93" s="450"/>
      <c r="I93" s="450"/>
      <c r="J93" s="450"/>
      <c r="K93" s="450"/>
      <c r="L93" s="450"/>
    </row>
    <row r="94" spans="1:12" ht="15" thickBot="1" x14ac:dyDescent="0.25">
      <c r="A94" s="431"/>
      <c r="B94" s="432"/>
      <c r="C94" s="432"/>
      <c r="D94" s="499"/>
      <c r="E94" s="490"/>
      <c r="F94" s="490"/>
      <c r="G94" s="490"/>
      <c r="H94" s="450"/>
      <c r="I94" s="450"/>
      <c r="J94" s="450"/>
      <c r="K94" s="450"/>
      <c r="L94" s="450"/>
    </row>
    <row r="95" spans="1:12" ht="15" thickBot="1" x14ac:dyDescent="0.25">
      <c r="A95" s="414" t="s">
        <v>19</v>
      </c>
      <c r="B95" s="414" t="s">
        <v>20</v>
      </c>
      <c r="C95" s="414" t="s">
        <v>21</v>
      </c>
      <c r="D95" s="483" t="s">
        <v>22</v>
      </c>
      <c r="E95" s="484" t="s">
        <v>23</v>
      </c>
      <c r="F95" s="461" t="s">
        <v>24</v>
      </c>
      <c r="G95" s="461" t="s">
        <v>25</v>
      </c>
      <c r="H95" s="414" t="s">
        <v>26</v>
      </c>
      <c r="I95" s="414" t="s">
        <v>27</v>
      </c>
      <c r="J95" s="414" t="s">
        <v>28</v>
      </c>
      <c r="K95" s="414" t="s">
        <v>29</v>
      </c>
      <c r="L95" s="414" t="s">
        <v>30</v>
      </c>
    </row>
    <row r="96" spans="1:12" ht="12" customHeight="1" x14ac:dyDescent="0.2">
      <c r="A96" s="527" t="str">
        <f>A16</f>
        <v>Audio &amp; Comms - C130, ZK106, K248</v>
      </c>
      <c r="B96" s="71"/>
      <c r="C96" s="71"/>
      <c r="D96" s="485"/>
      <c r="E96" s="503"/>
      <c r="F96" s="466"/>
      <c r="G96" s="466"/>
      <c r="H96" s="416"/>
      <c r="I96" s="416"/>
      <c r="J96" s="416"/>
      <c r="K96" s="416"/>
      <c r="L96" s="416"/>
    </row>
    <row r="97" spans="1:12" ht="12" customHeight="1" x14ac:dyDescent="0.2">
      <c r="A97" s="530"/>
      <c r="B97" s="84"/>
      <c r="C97" s="84"/>
      <c r="D97" s="485"/>
      <c r="E97" s="504"/>
      <c r="F97" s="486"/>
      <c r="G97" s="486"/>
      <c r="H97" s="417"/>
      <c r="I97" s="417"/>
      <c r="J97" s="417"/>
      <c r="K97" s="417"/>
      <c r="L97" s="417"/>
    </row>
    <row r="98" spans="1:12" ht="12" customHeight="1" x14ac:dyDescent="0.2">
      <c r="A98" s="530"/>
      <c r="B98" s="84"/>
      <c r="C98" s="84"/>
      <c r="D98" s="485"/>
      <c r="E98" s="504"/>
      <c r="F98" s="486"/>
      <c r="G98" s="486"/>
      <c r="H98" s="417"/>
      <c r="I98" s="417"/>
      <c r="J98" s="417"/>
      <c r="K98" s="417"/>
      <c r="L98" s="417"/>
    </row>
    <row r="99" spans="1:12" ht="12" customHeight="1" x14ac:dyDescent="0.2">
      <c r="A99" s="530"/>
      <c r="B99" s="84"/>
      <c r="C99" s="84"/>
      <c r="D99" s="485"/>
      <c r="E99" s="504"/>
      <c r="F99" s="486"/>
      <c r="G99" s="486"/>
      <c r="H99" s="417"/>
      <c r="I99" s="417"/>
      <c r="J99" s="417"/>
      <c r="K99" s="417"/>
      <c r="L99" s="417"/>
    </row>
    <row r="100" spans="1:12" ht="12" customHeight="1" x14ac:dyDescent="0.2">
      <c r="A100" s="530"/>
      <c r="B100" s="84"/>
      <c r="C100" s="84"/>
      <c r="D100" s="485"/>
      <c r="E100" s="504"/>
      <c r="F100" s="486"/>
      <c r="G100" s="486"/>
      <c r="H100" s="417"/>
      <c r="I100" s="417"/>
      <c r="J100" s="417"/>
      <c r="K100" s="417"/>
      <c r="L100" s="417"/>
    </row>
    <row r="101" spans="1:12" ht="12" customHeight="1" x14ac:dyDescent="0.2">
      <c r="A101" s="530"/>
      <c r="B101" s="84"/>
      <c r="C101" s="84"/>
      <c r="D101" s="485"/>
      <c r="E101" s="504"/>
      <c r="F101" s="486"/>
      <c r="G101" s="486"/>
      <c r="H101" s="417"/>
      <c r="I101" s="417"/>
      <c r="J101" s="417"/>
      <c r="K101" s="417"/>
      <c r="L101" s="417"/>
    </row>
    <row r="102" spans="1:12" x14ac:dyDescent="0.2">
      <c r="A102" s="528"/>
      <c r="B102" s="75"/>
      <c r="C102" s="75"/>
      <c r="D102" s="485"/>
      <c r="E102" s="505"/>
      <c r="F102" s="486"/>
      <c r="G102" s="486"/>
      <c r="H102" s="418"/>
      <c r="I102" s="418"/>
      <c r="J102" s="418"/>
      <c r="K102" s="418"/>
      <c r="L102" s="418"/>
    </row>
    <row r="103" spans="1:12" x14ac:dyDescent="0.2">
      <c r="A103" s="528"/>
      <c r="B103" s="75"/>
      <c r="C103" s="75"/>
      <c r="D103" s="485"/>
      <c r="E103" s="505"/>
      <c r="F103" s="486"/>
      <c r="G103" s="486"/>
      <c r="H103" s="418"/>
      <c r="I103" s="418"/>
      <c r="J103" s="418"/>
      <c r="K103" s="418"/>
      <c r="L103" s="418"/>
    </row>
    <row r="104" spans="1:12" x14ac:dyDescent="0.2">
      <c r="A104" s="528"/>
      <c r="B104" s="75"/>
      <c r="C104" s="75"/>
      <c r="D104" s="485"/>
      <c r="E104" s="505"/>
      <c r="F104" s="486"/>
      <c r="G104" s="486"/>
      <c r="H104" s="418"/>
      <c r="I104" s="418"/>
      <c r="J104" s="418"/>
      <c r="K104" s="418"/>
      <c r="L104" s="418"/>
    </row>
    <row r="105" spans="1:12" x14ac:dyDescent="0.2">
      <c r="A105" s="528"/>
      <c r="B105" s="75"/>
      <c r="C105" s="75"/>
      <c r="D105" s="485"/>
      <c r="E105" s="505"/>
      <c r="F105" s="486"/>
      <c r="G105" s="486"/>
      <c r="H105" s="418"/>
      <c r="I105" s="418"/>
      <c r="J105" s="418"/>
      <c r="K105" s="418"/>
      <c r="L105" s="418"/>
    </row>
    <row r="106" spans="1:12" x14ac:dyDescent="0.2">
      <c r="A106" s="528"/>
      <c r="B106" s="75"/>
      <c r="C106" s="75"/>
      <c r="D106" s="485"/>
      <c r="E106" s="505"/>
      <c r="F106" s="486"/>
      <c r="G106" s="486"/>
      <c r="H106" s="418"/>
      <c r="I106" s="418"/>
      <c r="J106" s="418"/>
      <c r="K106" s="418"/>
      <c r="L106" s="418"/>
    </row>
    <row r="107" spans="1:12" x14ac:dyDescent="0.2">
      <c r="A107" s="528"/>
      <c r="B107" s="75"/>
      <c r="C107" s="75"/>
      <c r="D107" s="485"/>
      <c r="E107" s="505"/>
      <c r="F107" s="486"/>
      <c r="G107" s="486"/>
      <c r="H107" s="418"/>
      <c r="I107" s="418"/>
      <c r="J107" s="418"/>
      <c r="K107" s="418"/>
      <c r="L107" s="418"/>
    </row>
    <row r="108" spans="1:12" x14ac:dyDescent="0.2">
      <c r="A108" s="528"/>
      <c r="B108" s="75"/>
      <c r="C108" s="75"/>
      <c r="D108" s="506"/>
      <c r="E108" s="505"/>
      <c r="F108" s="486"/>
      <c r="G108" s="486"/>
      <c r="H108" s="418"/>
      <c r="I108" s="418"/>
      <c r="J108" s="418"/>
      <c r="K108" s="418"/>
      <c r="L108" s="418"/>
    </row>
    <row r="109" spans="1:12" x14ac:dyDescent="0.2">
      <c r="A109" s="528"/>
      <c r="B109" s="75"/>
      <c r="C109" s="75"/>
      <c r="D109" s="507"/>
      <c r="E109" s="505"/>
      <c r="F109" s="486"/>
      <c r="G109" s="486"/>
      <c r="H109" s="418"/>
      <c r="I109" s="418"/>
      <c r="J109" s="418"/>
      <c r="K109" s="418"/>
      <c r="L109" s="418"/>
    </row>
    <row r="110" spans="1:12" x14ac:dyDescent="0.2">
      <c r="A110" s="528"/>
      <c r="B110" s="75"/>
      <c r="C110" s="75"/>
      <c r="D110" s="507"/>
      <c r="E110" s="505"/>
      <c r="F110" s="486"/>
      <c r="G110" s="486"/>
      <c r="H110" s="418"/>
      <c r="I110" s="418"/>
      <c r="J110" s="418"/>
      <c r="K110" s="418"/>
      <c r="L110" s="418"/>
    </row>
    <row r="111" spans="1:12" x14ac:dyDescent="0.2">
      <c r="A111" s="528"/>
      <c r="B111" s="75"/>
      <c r="C111" s="75"/>
      <c r="D111" s="507"/>
      <c r="E111" s="505"/>
      <c r="F111" s="486"/>
      <c r="G111" s="486"/>
      <c r="H111" s="418"/>
      <c r="I111" s="418"/>
      <c r="J111" s="418"/>
      <c r="K111" s="418"/>
      <c r="L111" s="418"/>
    </row>
    <row r="112" spans="1:12" x14ac:dyDescent="0.2">
      <c r="A112" s="528"/>
      <c r="B112" s="75"/>
      <c r="C112" s="75"/>
      <c r="D112" s="507"/>
      <c r="E112" s="505"/>
      <c r="F112" s="486"/>
      <c r="G112" s="486"/>
      <c r="H112" s="418"/>
      <c r="I112" s="418"/>
      <c r="J112" s="418"/>
      <c r="K112" s="418"/>
      <c r="L112" s="418"/>
    </row>
    <row r="113" spans="1:12" x14ac:dyDescent="0.2">
      <c r="A113" s="528"/>
      <c r="B113" s="75"/>
      <c r="C113" s="75"/>
      <c r="D113" s="485"/>
      <c r="E113" s="505"/>
      <c r="F113" s="486"/>
      <c r="G113" s="486"/>
      <c r="H113" s="418"/>
      <c r="I113" s="418"/>
      <c r="J113" s="418"/>
      <c r="K113" s="418"/>
      <c r="L113" s="418"/>
    </row>
    <row r="114" spans="1:12" x14ac:dyDescent="0.2">
      <c r="A114" s="528"/>
      <c r="B114" s="75"/>
      <c r="C114" s="75"/>
      <c r="D114" s="485"/>
      <c r="E114" s="505"/>
      <c r="F114" s="486"/>
      <c r="G114" s="486"/>
      <c r="H114" s="418"/>
      <c r="I114" s="418"/>
      <c r="J114" s="418"/>
      <c r="K114" s="418"/>
      <c r="L114" s="418"/>
    </row>
    <row r="115" spans="1:12" x14ac:dyDescent="0.2">
      <c r="A115" s="528"/>
      <c r="B115" s="75"/>
      <c r="C115" s="75"/>
      <c r="D115" s="485"/>
      <c r="E115" s="505"/>
      <c r="F115" s="486"/>
      <c r="G115" s="486"/>
      <c r="H115" s="418"/>
      <c r="I115" s="418"/>
      <c r="J115" s="418"/>
      <c r="K115" s="418"/>
      <c r="L115" s="418"/>
    </row>
    <row r="116" spans="1:12" x14ac:dyDescent="0.2">
      <c r="A116" s="528"/>
      <c r="B116" s="75"/>
      <c r="C116" s="75"/>
      <c r="D116" s="485"/>
      <c r="E116" s="505"/>
      <c r="F116" s="486"/>
      <c r="G116" s="486"/>
      <c r="H116" s="418"/>
      <c r="I116" s="418"/>
      <c r="J116" s="418"/>
      <c r="K116" s="418"/>
      <c r="L116" s="418"/>
    </row>
    <row r="117" spans="1:12" x14ac:dyDescent="0.2">
      <c r="A117" s="528"/>
      <c r="B117" s="75"/>
      <c r="C117" s="75"/>
      <c r="D117" s="485"/>
      <c r="E117" s="505"/>
      <c r="F117" s="486"/>
      <c r="G117" s="486"/>
      <c r="H117" s="418"/>
      <c r="I117" s="418"/>
      <c r="J117" s="418"/>
      <c r="K117" s="418"/>
      <c r="L117" s="418"/>
    </row>
    <row r="118" spans="1:12" ht="15" thickBot="1" x14ac:dyDescent="0.25">
      <c r="A118" s="529"/>
      <c r="B118" s="425"/>
      <c r="C118" s="425"/>
      <c r="D118" s="485"/>
      <c r="E118" s="508"/>
      <c r="F118" s="497"/>
      <c r="G118" s="497"/>
      <c r="H118" s="419"/>
      <c r="I118" s="419"/>
      <c r="J118" s="419"/>
      <c r="K118" s="419"/>
      <c r="L118" s="419"/>
    </row>
    <row r="119" spans="1:12" ht="12.75" customHeight="1" thickBot="1" x14ac:dyDescent="0.25">
      <c r="A119" s="427"/>
      <c r="B119" s="428"/>
      <c r="C119" s="429"/>
      <c r="D119" s="488">
        <f>SUM(D96:D118)</f>
        <v>0</v>
      </c>
      <c r="E119" s="489">
        <f>SUM(E96:E118)</f>
        <v>0</v>
      </c>
      <c r="F119" s="490"/>
      <c r="G119" s="490"/>
      <c r="H119" s="450"/>
      <c r="I119" s="450"/>
      <c r="J119" s="450"/>
      <c r="K119" s="450"/>
      <c r="L119" s="450"/>
    </row>
    <row r="120" spans="1:12" ht="15" thickBot="1" x14ac:dyDescent="0.25">
      <c r="A120" s="431"/>
      <c r="B120" s="432"/>
      <c r="C120" s="432"/>
      <c r="D120" s="499"/>
      <c r="E120" s="490"/>
      <c r="F120" s="490"/>
      <c r="G120" s="490"/>
      <c r="H120" s="440"/>
      <c r="I120" s="440"/>
      <c r="J120" s="440"/>
      <c r="K120" s="440"/>
      <c r="L120" s="440"/>
    </row>
    <row r="121" spans="1:12" ht="15" thickBot="1" x14ac:dyDescent="0.25">
      <c r="A121" s="414" t="s">
        <v>19</v>
      </c>
      <c r="B121" s="414" t="s">
        <v>20</v>
      </c>
      <c r="C121" s="414" t="s">
        <v>21</v>
      </c>
      <c r="D121" s="483" t="s">
        <v>22</v>
      </c>
      <c r="E121" s="484" t="s">
        <v>23</v>
      </c>
      <c r="F121" s="461" t="s">
        <v>24</v>
      </c>
      <c r="G121" s="461" t="s">
        <v>25</v>
      </c>
      <c r="H121" s="414" t="s">
        <v>26</v>
      </c>
      <c r="I121" s="414" t="s">
        <v>27</v>
      </c>
      <c r="J121" s="414" t="s">
        <v>28</v>
      </c>
      <c r="K121" s="414" t="s">
        <v>29</v>
      </c>
      <c r="L121" s="414" t="s">
        <v>30</v>
      </c>
    </row>
    <row r="122" spans="1:12" x14ac:dyDescent="0.2">
      <c r="A122" s="527" t="str">
        <f>A17</f>
        <v>AV Projection - C130, ZK106, K249</v>
      </c>
      <c r="B122" s="71"/>
      <c r="C122" s="71"/>
      <c r="D122" s="485"/>
      <c r="E122" s="486"/>
      <c r="F122" s="466"/>
      <c r="G122" s="466"/>
      <c r="H122" s="416"/>
      <c r="I122" s="416"/>
      <c r="J122" s="416"/>
      <c r="K122" s="416"/>
      <c r="L122" s="416"/>
    </row>
    <row r="123" spans="1:12" x14ac:dyDescent="0.2">
      <c r="A123" s="528"/>
      <c r="B123" s="84"/>
      <c r="C123" s="84"/>
      <c r="D123" s="485"/>
      <c r="E123" s="486"/>
      <c r="F123" s="486"/>
      <c r="G123" s="486"/>
      <c r="H123" s="418"/>
      <c r="I123" s="418"/>
      <c r="J123" s="418"/>
      <c r="K123" s="448"/>
      <c r="L123" s="418"/>
    </row>
    <row r="124" spans="1:12" x14ac:dyDescent="0.2">
      <c r="A124" s="528"/>
      <c r="B124" s="84"/>
      <c r="C124" s="451"/>
      <c r="D124" s="485"/>
      <c r="E124" s="509"/>
      <c r="F124" s="486"/>
      <c r="G124" s="486"/>
      <c r="H124" s="418"/>
      <c r="I124" s="418"/>
      <c r="J124" s="418"/>
      <c r="K124" s="448"/>
      <c r="L124" s="418"/>
    </row>
    <row r="125" spans="1:12" x14ac:dyDescent="0.2">
      <c r="A125" s="528"/>
      <c r="B125" s="75"/>
      <c r="C125" s="451"/>
      <c r="D125" s="485"/>
      <c r="E125" s="509"/>
      <c r="F125" s="486"/>
      <c r="G125" s="486"/>
      <c r="H125" s="418"/>
      <c r="I125" s="418"/>
      <c r="J125" s="418"/>
      <c r="K125" s="448"/>
      <c r="L125" s="418"/>
    </row>
    <row r="126" spans="1:12" x14ac:dyDescent="0.2">
      <c r="A126" s="528"/>
      <c r="B126" s="75"/>
      <c r="C126" s="451"/>
      <c r="D126" s="485"/>
      <c r="E126" s="509"/>
      <c r="F126" s="486"/>
      <c r="G126" s="486"/>
      <c r="H126" s="418"/>
      <c r="I126" s="418"/>
      <c r="J126" s="418"/>
      <c r="K126" s="448"/>
      <c r="L126" s="418"/>
    </row>
    <row r="127" spans="1:12" x14ac:dyDescent="0.2">
      <c r="A127" s="528"/>
      <c r="B127" s="75"/>
      <c r="C127" s="451"/>
      <c r="D127" s="510"/>
      <c r="E127" s="509"/>
      <c r="F127" s="486"/>
      <c r="G127" s="486"/>
      <c r="H127" s="418"/>
      <c r="I127" s="418"/>
      <c r="J127" s="418"/>
      <c r="K127" s="448"/>
      <c r="L127" s="418"/>
    </row>
    <row r="128" spans="1:12" x14ac:dyDescent="0.2">
      <c r="A128" s="528"/>
      <c r="B128" s="75"/>
      <c r="C128" s="451"/>
      <c r="D128" s="510"/>
      <c r="E128" s="509"/>
      <c r="F128" s="486"/>
      <c r="G128" s="486"/>
      <c r="H128" s="418"/>
      <c r="I128" s="418"/>
      <c r="J128" s="418"/>
      <c r="K128" s="448"/>
      <c r="L128" s="418"/>
    </row>
    <row r="129" spans="1:12" x14ac:dyDescent="0.2">
      <c r="A129" s="528"/>
      <c r="B129" s="75"/>
      <c r="C129" s="451"/>
      <c r="D129" s="510"/>
      <c r="E129" s="509"/>
      <c r="F129" s="486"/>
      <c r="G129" s="486"/>
      <c r="H129" s="418"/>
      <c r="I129" s="418"/>
      <c r="J129" s="418"/>
      <c r="K129" s="448"/>
      <c r="L129" s="418"/>
    </row>
    <row r="130" spans="1:12" x14ac:dyDescent="0.2">
      <c r="A130" s="528"/>
      <c r="B130" s="75"/>
      <c r="C130" s="451"/>
      <c r="D130" s="510"/>
      <c r="E130" s="509"/>
      <c r="F130" s="486"/>
      <c r="G130" s="486"/>
      <c r="H130" s="418"/>
      <c r="I130" s="418"/>
      <c r="J130" s="418"/>
      <c r="K130" s="448"/>
      <c r="L130" s="418"/>
    </row>
    <row r="131" spans="1:12" x14ac:dyDescent="0.2">
      <c r="A131" s="528"/>
      <c r="B131" s="75"/>
      <c r="C131" s="451"/>
      <c r="D131" s="510"/>
      <c r="E131" s="509"/>
      <c r="F131" s="486"/>
      <c r="G131" s="486"/>
      <c r="H131" s="418"/>
      <c r="I131" s="418"/>
      <c r="J131" s="418"/>
      <c r="K131" s="448"/>
      <c r="L131" s="418"/>
    </row>
    <row r="132" spans="1:12" x14ac:dyDescent="0.2">
      <c r="A132" s="528"/>
      <c r="B132" s="75"/>
      <c r="C132" s="75"/>
      <c r="D132" s="510"/>
      <c r="E132" s="501"/>
      <c r="F132" s="486"/>
      <c r="G132" s="486"/>
      <c r="H132" s="418"/>
      <c r="I132" s="418"/>
      <c r="J132" s="418"/>
      <c r="K132" s="448"/>
      <c r="L132" s="418"/>
    </row>
    <row r="133" spans="1:12" x14ac:dyDescent="0.2">
      <c r="A133" s="528"/>
      <c r="B133" s="75"/>
      <c r="C133" s="75"/>
      <c r="D133" s="485"/>
      <c r="E133" s="501"/>
      <c r="F133" s="486"/>
      <c r="G133" s="486"/>
      <c r="H133" s="418"/>
      <c r="I133" s="418"/>
      <c r="J133" s="418"/>
      <c r="K133" s="418"/>
      <c r="L133" s="418"/>
    </row>
    <row r="134" spans="1:12" x14ac:dyDescent="0.2">
      <c r="A134" s="528"/>
      <c r="B134" s="75"/>
      <c r="C134" s="75"/>
      <c r="D134" s="485"/>
      <c r="E134" s="501"/>
      <c r="F134" s="486"/>
      <c r="G134" s="486"/>
      <c r="H134" s="418"/>
      <c r="I134" s="418"/>
      <c r="J134" s="418"/>
      <c r="K134" s="418"/>
      <c r="L134" s="418"/>
    </row>
    <row r="135" spans="1:12" x14ac:dyDescent="0.2">
      <c r="A135" s="528"/>
      <c r="B135" s="75"/>
      <c r="C135" s="75"/>
      <c r="D135" s="485"/>
      <c r="E135" s="501"/>
      <c r="F135" s="486"/>
      <c r="G135" s="486"/>
      <c r="H135" s="418"/>
      <c r="I135" s="418"/>
      <c r="J135" s="418"/>
      <c r="K135" s="418"/>
      <c r="L135" s="418"/>
    </row>
    <row r="136" spans="1:12" ht="15" thickBot="1" x14ac:dyDescent="0.25">
      <c r="A136" s="529"/>
      <c r="B136" s="424"/>
      <c r="C136" s="425"/>
      <c r="D136" s="511"/>
      <c r="E136" s="501"/>
      <c r="F136" s="497"/>
      <c r="G136" s="497"/>
      <c r="H136" s="419"/>
      <c r="I136" s="419"/>
      <c r="J136" s="419"/>
      <c r="K136" s="419"/>
      <c r="L136" s="419"/>
    </row>
    <row r="137" spans="1:12" ht="15" thickBot="1" x14ac:dyDescent="0.25">
      <c r="A137" s="427"/>
      <c r="B137" s="428"/>
      <c r="C137" s="428"/>
      <c r="D137" s="488">
        <f>SUM(D122:D136)</f>
        <v>0</v>
      </c>
      <c r="E137" s="489">
        <f>SUM(E122:E136)</f>
        <v>0</v>
      </c>
      <c r="F137" s="490"/>
      <c r="G137" s="490"/>
      <c r="H137" s="439"/>
      <c r="I137" s="439"/>
      <c r="J137" s="439"/>
      <c r="K137" s="439"/>
      <c r="L137" s="439"/>
    </row>
    <row r="138" spans="1:12" ht="15" thickBot="1" x14ac:dyDescent="0.25">
      <c r="A138" s="431"/>
      <c r="B138" s="432"/>
      <c r="C138" s="432"/>
      <c r="D138" s="499"/>
      <c r="E138" s="490"/>
      <c r="F138" s="490"/>
      <c r="G138" s="490"/>
      <c r="H138" s="440"/>
      <c r="I138" s="440"/>
      <c r="J138" s="440"/>
      <c r="K138" s="440"/>
      <c r="L138" s="440"/>
    </row>
    <row r="139" spans="1:12" ht="15" thickBot="1" x14ac:dyDescent="0.25">
      <c r="A139" s="414" t="s">
        <v>19</v>
      </c>
      <c r="B139" s="414" t="s">
        <v>20</v>
      </c>
      <c r="C139" s="414" t="s">
        <v>21</v>
      </c>
      <c r="D139" s="483" t="s">
        <v>22</v>
      </c>
      <c r="E139" s="484" t="s">
        <v>23</v>
      </c>
      <c r="F139" s="461" t="s">
        <v>24</v>
      </c>
      <c r="G139" s="461" t="s">
        <v>25</v>
      </c>
      <c r="H139" s="414" t="s">
        <v>26</v>
      </c>
      <c r="I139" s="414" t="s">
        <v>27</v>
      </c>
      <c r="J139" s="414" t="s">
        <v>28</v>
      </c>
      <c r="K139" s="414" t="s">
        <v>29</v>
      </c>
      <c r="L139" s="414" t="s">
        <v>30</v>
      </c>
    </row>
    <row r="140" spans="1:12" ht="12" customHeight="1" x14ac:dyDescent="0.2">
      <c r="A140" s="527" t="str">
        <f>A18</f>
        <v>Rigging - C130, ZK106, K250</v>
      </c>
      <c r="B140" s="71"/>
      <c r="C140" s="71"/>
      <c r="D140" s="485"/>
      <c r="E140" s="501"/>
      <c r="F140" s="486"/>
      <c r="G140" s="486"/>
      <c r="H140" s="416"/>
      <c r="I140" s="416"/>
      <c r="J140" s="416"/>
      <c r="K140" s="416"/>
      <c r="L140" s="416"/>
    </row>
    <row r="141" spans="1:12" ht="12" customHeight="1" x14ac:dyDescent="0.2">
      <c r="A141" s="530"/>
      <c r="B141" s="84"/>
      <c r="C141" s="84"/>
      <c r="E141" s="501"/>
      <c r="F141" s="486"/>
      <c r="G141" s="486"/>
      <c r="H141" s="417"/>
      <c r="I141" s="417"/>
      <c r="J141" s="417"/>
      <c r="K141" s="417"/>
      <c r="L141" s="417"/>
    </row>
    <row r="142" spans="1:12" ht="12" customHeight="1" x14ac:dyDescent="0.2">
      <c r="A142" s="530"/>
      <c r="E142" s="501"/>
      <c r="F142" s="486"/>
      <c r="G142" s="486"/>
      <c r="H142" s="417"/>
      <c r="I142" s="417"/>
      <c r="J142" s="417"/>
      <c r="K142" s="417"/>
      <c r="L142" s="417"/>
    </row>
    <row r="143" spans="1:12" ht="12" customHeight="1" x14ac:dyDescent="0.2">
      <c r="A143" s="530"/>
      <c r="B143" s="75"/>
      <c r="C143" s="84"/>
      <c r="D143" s="485"/>
      <c r="E143" s="501"/>
      <c r="F143" s="486"/>
      <c r="G143" s="486"/>
      <c r="H143" s="417"/>
      <c r="I143" s="417"/>
      <c r="J143" s="417"/>
      <c r="K143" s="417"/>
      <c r="L143" s="417"/>
    </row>
    <row r="144" spans="1:12" ht="12" customHeight="1" x14ac:dyDescent="0.2">
      <c r="A144" s="530"/>
      <c r="B144" s="75"/>
      <c r="C144" s="84"/>
      <c r="D144" s="485"/>
      <c r="E144" s="501"/>
      <c r="F144" s="486"/>
      <c r="G144" s="486"/>
      <c r="H144" s="417"/>
      <c r="I144" s="417"/>
      <c r="J144" s="417"/>
      <c r="K144" s="417"/>
      <c r="L144" s="417"/>
    </row>
    <row r="145" spans="1:12" ht="12" customHeight="1" x14ac:dyDescent="0.2">
      <c r="A145" s="530"/>
      <c r="B145" s="84"/>
      <c r="C145" s="84"/>
      <c r="D145" s="507"/>
      <c r="E145" s="501"/>
      <c r="F145" s="486"/>
      <c r="G145" s="486"/>
      <c r="H145" s="417"/>
      <c r="I145" s="417"/>
      <c r="J145" s="417"/>
      <c r="K145" s="417"/>
      <c r="L145" s="417"/>
    </row>
    <row r="146" spans="1:12" ht="12" customHeight="1" x14ac:dyDescent="0.2">
      <c r="A146" s="528"/>
      <c r="B146" s="75"/>
      <c r="C146" s="75"/>
      <c r="D146" s="485"/>
      <c r="E146" s="501"/>
      <c r="F146" s="486"/>
      <c r="G146" s="486"/>
      <c r="H146" s="418"/>
      <c r="I146" s="418"/>
      <c r="J146" s="418"/>
      <c r="K146" s="418"/>
      <c r="L146" s="418"/>
    </row>
    <row r="147" spans="1:12" ht="12" customHeight="1" x14ac:dyDescent="0.2">
      <c r="A147" s="528"/>
      <c r="B147" s="75"/>
      <c r="C147" s="75"/>
      <c r="D147" s="485"/>
      <c r="E147" s="501"/>
      <c r="F147" s="486"/>
      <c r="G147" s="486"/>
      <c r="H147" s="418"/>
      <c r="I147" s="418"/>
      <c r="J147" s="418"/>
      <c r="K147" s="418"/>
      <c r="L147" s="418"/>
    </row>
    <row r="148" spans="1:12" ht="12" customHeight="1" x14ac:dyDescent="0.2">
      <c r="A148" s="528"/>
      <c r="B148" s="75"/>
      <c r="C148" s="75"/>
      <c r="D148" s="485"/>
      <c r="E148" s="501"/>
      <c r="F148" s="486"/>
      <c r="G148" s="486"/>
      <c r="H148" s="418"/>
      <c r="I148" s="418"/>
      <c r="J148" s="418"/>
      <c r="K148" s="418"/>
      <c r="L148" s="418"/>
    </row>
    <row r="149" spans="1:12" ht="12" customHeight="1" x14ac:dyDescent="0.2">
      <c r="A149" s="528"/>
      <c r="B149" s="75"/>
      <c r="C149" s="75"/>
      <c r="D149" s="485"/>
      <c r="E149" s="501"/>
      <c r="F149" s="486"/>
      <c r="G149" s="486"/>
      <c r="H149" s="418"/>
      <c r="I149" s="418"/>
      <c r="J149" s="418"/>
      <c r="K149" s="418"/>
      <c r="L149" s="418"/>
    </row>
    <row r="150" spans="1:12" ht="12" customHeight="1" x14ac:dyDescent="0.2">
      <c r="A150" s="528"/>
      <c r="B150" s="75"/>
      <c r="C150" s="75"/>
      <c r="D150" s="485"/>
      <c r="E150" s="501"/>
      <c r="F150" s="486"/>
      <c r="G150" s="486"/>
      <c r="H150" s="418"/>
      <c r="I150" s="418"/>
      <c r="J150" s="418"/>
      <c r="K150" s="418"/>
      <c r="L150" s="418"/>
    </row>
    <row r="151" spans="1:12" ht="12" customHeight="1" thickBot="1" x14ac:dyDescent="0.25">
      <c r="A151" s="529"/>
      <c r="B151" s="424"/>
      <c r="C151" s="425"/>
      <c r="D151" s="485"/>
      <c r="E151" s="501"/>
      <c r="F151" s="497"/>
      <c r="G151" s="497"/>
      <c r="H151" s="419"/>
      <c r="I151" s="419"/>
      <c r="J151" s="419"/>
      <c r="K151" s="419"/>
      <c r="L151" s="419"/>
    </row>
    <row r="152" spans="1:12" ht="15" thickBot="1" x14ac:dyDescent="0.25">
      <c r="A152" s="427"/>
      <c r="B152" s="428"/>
      <c r="C152" s="428"/>
      <c r="D152" s="488">
        <f>SUM(D140:D151)</f>
        <v>0</v>
      </c>
      <c r="E152" s="489">
        <f>SUM(E140:E151)</f>
        <v>0</v>
      </c>
      <c r="F152" s="490"/>
      <c r="G152" s="490"/>
      <c r="H152" s="439"/>
      <c r="I152" s="439"/>
      <c r="J152" s="439"/>
      <c r="K152" s="439"/>
      <c r="L152" s="439"/>
    </row>
    <row r="153" spans="1:12" ht="15" thickBot="1" x14ac:dyDescent="0.25">
      <c r="A153" s="431"/>
      <c r="B153" s="432"/>
      <c r="C153" s="432"/>
      <c r="D153" s="499"/>
      <c r="E153" s="490"/>
      <c r="F153" s="490"/>
      <c r="G153" s="490"/>
      <c r="H153" s="440"/>
      <c r="I153" s="440"/>
      <c r="J153" s="440"/>
      <c r="K153" s="440"/>
      <c r="L153" s="440"/>
    </row>
    <row r="154" spans="1:12" ht="15" thickBot="1" x14ac:dyDescent="0.25">
      <c r="A154" s="414" t="s">
        <v>19</v>
      </c>
      <c r="B154" s="414" t="s">
        <v>20</v>
      </c>
      <c r="C154" s="414" t="s">
        <v>21</v>
      </c>
      <c r="D154" s="483" t="s">
        <v>22</v>
      </c>
      <c r="E154" s="484" t="s">
        <v>23</v>
      </c>
      <c r="F154" s="461" t="s">
        <v>24</v>
      </c>
      <c r="G154" s="461" t="s">
        <v>25</v>
      </c>
      <c r="H154" s="414" t="s">
        <v>26</v>
      </c>
      <c r="I154" s="414" t="s">
        <v>27</v>
      </c>
      <c r="J154" s="414" t="s">
        <v>28</v>
      </c>
      <c r="K154" s="414" t="s">
        <v>29</v>
      </c>
      <c r="L154" s="414" t="s">
        <v>30</v>
      </c>
    </row>
    <row r="155" spans="1:12" ht="12" customHeight="1" x14ac:dyDescent="0.2">
      <c r="A155" s="527" t="str">
        <f>A19</f>
        <v>Local Crew - C130, ZK106, K253</v>
      </c>
      <c r="B155" s="71"/>
      <c r="C155" s="71"/>
      <c r="D155" s="485"/>
      <c r="E155" s="501"/>
      <c r="F155" s="466"/>
      <c r="G155" s="466"/>
      <c r="H155" s="416"/>
      <c r="I155" s="416"/>
      <c r="J155" s="416"/>
      <c r="K155" s="416"/>
      <c r="L155" s="416"/>
    </row>
    <row r="156" spans="1:12" ht="12" customHeight="1" x14ac:dyDescent="0.2">
      <c r="A156" s="530"/>
      <c r="B156" s="84"/>
      <c r="C156" s="84"/>
      <c r="D156" s="485"/>
      <c r="E156" s="501"/>
      <c r="F156" s="486"/>
      <c r="G156" s="486"/>
      <c r="H156" s="417"/>
      <c r="I156" s="417"/>
      <c r="J156" s="417"/>
      <c r="K156" s="417"/>
      <c r="L156" s="417"/>
    </row>
    <row r="157" spans="1:12" ht="12" customHeight="1" x14ac:dyDescent="0.2">
      <c r="A157" s="530"/>
      <c r="B157" s="84"/>
      <c r="C157" s="84"/>
      <c r="D157" s="485"/>
      <c r="E157" s="501"/>
      <c r="F157" s="486"/>
      <c r="G157" s="486"/>
      <c r="H157" s="417"/>
      <c r="I157" s="417"/>
      <c r="J157" s="417"/>
      <c r="K157" s="417"/>
      <c r="L157" s="417"/>
    </row>
    <row r="158" spans="1:12" ht="12" customHeight="1" x14ac:dyDescent="0.2">
      <c r="A158" s="530"/>
      <c r="B158" s="84"/>
      <c r="C158" s="84"/>
      <c r="D158" s="485"/>
      <c r="E158" s="501"/>
      <c r="F158" s="486"/>
      <c r="G158" s="486"/>
      <c r="H158" s="417"/>
      <c r="I158" s="417"/>
      <c r="J158" s="417"/>
      <c r="K158" s="417"/>
      <c r="L158" s="417"/>
    </row>
    <row r="159" spans="1:12" ht="12" customHeight="1" x14ac:dyDescent="0.2">
      <c r="A159" s="530"/>
      <c r="B159" s="84"/>
      <c r="C159" s="84"/>
      <c r="D159" s="485"/>
      <c r="E159" s="501"/>
      <c r="F159" s="486"/>
      <c r="G159" s="486"/>
      <c r="H159" s="417"/>
      <c r="I159" s="417"/>
      <c r="J159" s="417"/>
      <c r="K159" s="417"/>
      <c r="L159" s="417"/>
    </row>
    <row r="160" spans="1:12" ht="12" customHeight="1" x14ac:dyDescent="0.2">
      <c r="A160" s="530"/>
      <c r="B160" s="84"/>
      <c r="C160" s="84"/>
      <c r="D160" s="485"/>
      <c r="E160" s="501"/>
      <c r="F160" s="486"/>
      <c r="G160" s="486"/>
      <c r="H160" s="417"/>
      <c r="I160" s="417"/>
      <c r="J160" s="417"/>
      <c r="K160" s="417"/>
      <c r="L160" s="417"/>
    </row>
    <row r="161" spans="1:12" ht="12" customHeight="1" x14ac:dyDescent="0.2">
      <c r="A161" s="530"/>
      <c r="B161" s="84"/>
      <c r="C161" s="84"/>
      <c r="D161" s="485"/>
      <c r="E161" s="501"/>
      <c r="F161" s="486"/>
      <c r="G161" s="486"/>
      <c r="H161" s="417"/>
      <c r="I161" s="417"/>
      <c r="J161" s="417"/>
      <c r="K161" s="417"/>
      <c r="L161" s="417"/>
    </row>
    <row r="162" spans="1:12" ht="12" customHeight="1" x14ac:dyDescent="0.2">
      <c r="A162" s="530"/>
      <c r="B162" s="84"/>
      <c r="C162" s="84"/>
      <c r="D162" s="485"/>
      <c r="E162" s="501"/>
      <c r="F162" s="486"/>
      <c r="G162" s="486"/>
      <c r="H162" s="417"/>
      <c r="I162" s="417"/>
      <c r="J162" s="417"/>
      <c r="K162" s="417"/>
      <c r="L162" s="417"/>
    </row>
    <row r="163" spans="1:12" ht="12" customHeight="1" x14ac:dyDescent="0.2">
      <c r="A163" s="528"/>
      <c r="B163" s="75"/>
      <c r="C163" s="75"/>
      <c r="D163" s="485"/>
      <c r="E163" s="501"/>
      <c r="F163" s="486"/>
      <c r="G163" s="486"/>
      <c r="H163" s="418"/>
      <c r="I163" s="418"/>
      <c r="J163" s="418"/>
      <c r="K163" s="418"/>
      <c r="L163" s="418"/>
    </row>
    <row r="164" spans="1:12" ht="12" customHeight="1" thickBot="1" x14ac:dyDescent="0.25">
      <c r="A164" s="529"/>
      <c r="B164" s="424"/>
      <c r="C164" s="425"/>
      <c r="D164" s="511"/>
      <c r="E164" s="501"/>
      <c r="F164" s="497"/>
      <c r="G164" s="497"/>
      <c r="H164" s="419"/>
      <c r="I164" s="419"/>
      <c r="J164" s="419"/>
      <c r="K164" s="419"/>
      <c r="L164" s="419"/>
    </row>
    <row r="165" spans="1:12" ht="15" thickBot="1" x14ac:dyDescent="0.25">
      <c r="D165" s="488">
        <f>SUM(D155:D164)</f>
        <v>0</v>
      </c>
      <c r="E165" s="489">
        <f>SUM(E155:E164)</f>
        <v>0</v>
      </c>
      <c r="F165" s="490"/>
      <c r="G165" s="490"/>
    </row>
    <row r="166" spans="1:12" ht="15" thickBot="1" x14ac:dyDescent="0.25"/>
    <row r="167" spans="1:12" ht="15" thickBot="1" x14ac:dyDescent="0.25">
      <c r="A167" s="414" t="s">
        <v>19</v>
      </c>
      <c r="B167" s="414" t="s">
        <v>20</v>
      </c>
      <c r="C167" s="414" t="s">
        <v>21</v>
      </c>
      <c r="D167" s="483" t="s">
        <v>22</v>
      </c>
      <c r="E167" s="484" t="s">
        <v>23</v>
      </c>
      <c r="F167" s="461" t="s">
        <v>24</v>
      </c>
      <c r="G167" s="461" t="s">
        <v>25</v>
      </c>
      <c r="H167" s="414" t="s">
        <v>26</v>
      </c>
      <c r="I167" s="414" t="s">
        <v>27</v>
      </c>
      <c r="J167" s="414" t="s">
        <v>28</v>
      </c>
      <c r="K167" s="414" t="s">
        <v>29</v>
      </c>
      <c r="L167" s="414" t="s">
        <v>30</v>
      </c>
    </row>
    <row r="168" spans="1:12" ht="12" customHeight="1" x14ac:dyDescent="0.2">
      <c r="A168" s="527" t="str">
        <f>A20</f>
        <v>Venue Costs - C130, ZK107, K136</v>
      </c>
      <c r="B168" s="71"/>
      <c r="C168" s="71"/>
      <c r="D168" s="485"/>
      <c r="E168" s="501"/>
      <c r="F168" s="466"/>
      <c r="G168" s="466"/>
      <c r="H168" s="416"/>
      <c r="I168" s="416"/>
      <c r="J168" s="416"/>
      <c r="K168" s="416"/>
      <c r="L168" s="416"/>
    </row>
    <row r="169" spans="1:12" ht="12" customHeight="1" x14ac:dyDescent="0.2">
      <c r="A169" s="530"/>
      <c r="B169" s="84"/>
      <c r="C169" s="84"/>
      <c r="D169" s="485"/>
      <c r="I169" s="417"/>
      <c r="J169" s="417"/>
      <c r="K169" s="417"/>
      <c r="L169" s="417"/>
    </row>
    <row r="170" spans="1:12" ht="12" customHeight="1" x14ac:dyDescent="0.2">
      <c r="A170" s="530"/>
      <c r="B170" s="84"/>
      <c r="C170" s="84"/>
      <c r="D170" s="485"/>
      <c r="E170" s="501"/>
      <c r="F170" s="486"/>
      <c r="G170" s="486"/>
      <c r="H170" s="417"/>
      <c r="I170" s="417"/>
      <c r="J170" s="417"/>
      <c r="K170" s="417"/>
      <c r="L170" s="417"/>
    </row>
    <row r="171" spans="1:12" ht="12" customHeight="1" x14ac:dyDescent="0.2">
      <c r="A171" s="530"/>
      <c r="B171" s="84"/>
      <c r="C171" s="84"/>
      <c r="D171" s="485"/>
      <c r="E171" s="501"/>
      <c r="F171" s="486"/>
      <c r="G171" s="486"/>
      <c r="H171" s="417"/>
      <c r="I171" s="417"/>
      <c r="J171" s="417"/>
      <c r="K171" s="417"/>
      <c r="L171" s="417"/>
    </row>
    <row r="172" spans="1:12" ht="12" customHeight="1" x14ac:dyDescent="0.2">
      <c r="A172" s="530"/>
      <c r="B172" s="84"/>
      <c r="C172" s="84"/>
      <c r="D172" s="485"/>
      <c r="E172" s="501"/>
      <c r="F172" s="486"/>
      <c r="G172" s="486"/>
      <c r="H172" s="417"/>
      <c r="I172" s="417"/>
      <c r="J172" s="417"/>
      <c r="K172" s="417"/>
      <c r="L172" s="417"/>
    </row>
    <row r="173" spans="1:12" ht="12" customHeight="1" x14ac:dyDescent="0.2">
      <c r="A173" s="530"/>
      <c r="B173" s="84"/>
      <c r="C173" s="84"/>
      <c r="D173" s="485"/>
      <c r="E173" s="501"/>
      <c r="F173" s="486"/>
      <c r="G173" s="486"/>
      <c r="H173" s="417"/>
      <c r="I173" s="417"/>
      <c r="J173" s="417"/>
      <c r="K173" s="417"/>
      <c r="L173" s="417"/>
    </row>
    <row r="174" spans="1:12" ht="12" customHeight="1" x14ac:dyDescent="0.2">
      <c r="A174" s="530"/>
      <c r="B174" s="84"/>
      <c r="C174" s="84"/>
      <c r="D174" s="485"/>
      <c r="E174" s="501"/>
      <c r="F174" s="486"/>
      <c r="G174" s="486"/>
      <c r="H174" s="417"/>
      <c r="I174" s="417"/>
      <c r="J174" s="417"/>
      <c r="K174" s="417"/>
      <c r="L174" s="417"/>
    </row>
    <row r="175" spans="1:12" ht="12" customHeight="1" x14ac:dyDescent="0.2">
      <c r="A175" s="530"/>
      <c r="B175" s="84"/>
      <c r="C175" s="84"/>
      <c r="D175" s="485"/>
      <c r="E175" s="501"/>
      <c r="F175" s="486"/>
      <c r="G175" s="486"/>
      <c r="H175" s="417"/>
      <c r="I175" s="417"/>
      <c r="J175" s="417"/>
      <c r="K175" s="417"/>
      <c r="L175" s="417"/>
    </row>
    <row r="176" spans="1:12" ht="12" customHeight="1" x14ac:dyDescent="0.2">
      <c r="A176" s="530"/>
      <c r="B176" s="84"/>
      <c r="C176" s="84"/>
      <c r="D176" s="485"/>
      <c r="E176" s="501"/>
      <c r="F176" s="486"/>
      <c r="G176" s="486"/>
      <c r="H176" s="417"/>
      <c r="I176" s="417"/>
      <c r="J176" s="417"/>
      <c r="K176" s="417"/>
      <c r="L176" s="417"/>
    </row>
    <row r="177" spans="1:12" ht="12" customHeight="1" x14ac:dyDescent="0.2">
      <c r="A177" s="530"/>
      <c r="B177" s="84"/>
      <c r="C177" s="84"/>
      <c r="D177" s="485"/>
      <c r="E177" s="501"/>
      <c r="F177" s="486"/>
      <c r="G177" s="486"/>
      <c r="H177" s="417"/>
      <c r="I177" s="417"/>
      <c r="J177" s="417"/>
      <c r="K177" s="417"/>
      <c r="L177" s="417"/>
    </row>
    <row r="178" spans="1:12" ht="12" customHeight="1" x14ac:dyDescent="0.2">
      <c r="A178" s="530"/>
      <c r="B178" s="84"/>
      <c r="C178" s="84"/>
      <c r="D178" s="485"/>
      <c r="E178" s="501"/>
      <c r="F178" s="486"/>
      <c r="G178" s="486"/>
      <c r="H178" s="417"/>
      <c r="I178" s="417"/>
      <c r="J178" s="417"/>
      <c r="K178" s="417"/>
      <c r="L178" s="417"/>
    </row>
    <row r="179" spans="1:12" ht="12" customHeight="1" x14ac:dyDescent="0.2">
      <c r="A179" s="530"/>
      <c r="B179" s="84"/>
      <c r="C179" s="84"/>
      <c r="D179" s="485"/>
      <c r="E179" s="501"/>
      <c r="F179" s="486"/>
      <c r="G179" s="486"/>
      <c r="H179" s="417"/>
      <c r="I179" s="417"/>
      <c r="J179" s="417"/>
      <c r="K179" s="417"/>
      <c r="L179" s="417"/>
    </row>
    <row r="180" spans="1:12" ht="12" customHeight="1" x14ac:dyDescent="0.2">
      <c r="A180" s="530"/>
      <c r="B180" s="84"/>
      <c r="C180" s="84"/>
      <c r="D180" s="485"/>
      <c r="E180" s="501"/>
      <c r="F180" s="486"/>
      <c r="G180" s="486"/>
      <c r="H180" s="417"/>
      <c r="I180" s="417"/>
      <c r="J180" s="417"/>
      <c r="K180" s="417"/>
      <c r="L180" s="417"/>
    </row>
    <row r="181" spans="1:12" ht="12" customHeight="1" x14ac:dyDescent="0.2">
      <c r="A181" s="530"/>
      <c r="B181" s="84"/>
      <c r="C181" s="84"/>
      <c r="D181" s="485"/>
      <c r="E181" s="501"/>
      <c r="F181" s="486"/>
      <c r="G181" s="486"/>
      <c r="H181" s="417"/>
      <c r="I181" s="417"/>
      <c r="J181" s="417"/>
      <c r="K181" s="417"/>
      <c r="L181" s="417"/>
    </row>
    <row r="182" spans="1:12" ht="12" customHeight="1" x14ac:dyDescent="0.2">
      <c r="A182" s="530"/>
      <c r="B182" s="84"/>
      <c r="C182" s="84"/>
      <c r="D182" s="485"/>
      <c r="E182" s="501"/>
      <c r="F182" s="486"/>
      <c r="G182" s="486"/>
      <c r="H182" s="417"/>
      <c r="I182" s="417"/>
      <c r="J182" s="417"/>
      <c r="K182" s="417"/>
      <c r="L182" s="417"/>
    </row>
    <row r="183" spans="1:12" ht="12" customHeight="1" x14ac:dyDescent="0.2">
      <c r="A183" s="530"/>
      <c r="B183" s="84"/>
      <c r="C183" s="84"/>
      <c r="D183" s="485"/>
      <c r="E183" s="501"/>
      <c r="F183" s="486"/>
      <c r="G183" s="486"/>
      <c r="H183" s="417"/>
      <c r="I183" s="417"/>
      <c r="J183" s="417"/>
      <c r="K183" s="417"/>
      <c r="L183" s="417"/>
    </row>
    <row r="184" spans="1:12" ht="12" customHeight="1" x14ac:dyDescent="0.2">
      <c r="A184" s="530"/>
      <c r="B184" s="84"/>
      <c r="C184" s="84"/>
      <c r="D184" s="485"/>
      <c r="E184" s="501"/>
      <c r="F184" s="486"/>
      <c r="G184" s="486"/>
      <c r="H184" s="417"/>
      <c r="I184" s="417"/>
      <c r="J184" s="417"/>
      <c r="K184" s="417"/>
      <c r="L184" s="417"/>
    </row>
    <row r="185" spans="1:12" ht="12" customHeight="1" x14ac:dyDescent="0.2">
      <c r="A185" s="530"/>
      <c r="B185" s="84"/>
      <c r="C185" s="84"/>
      <c r="D185" s="485"/>
      <c r="E185" s="501"/>
      <c r="F185" s="486"/>
      <c r="G185" s="486"/>
      <c r="H185" s="417"/>
      <c r="I185" s="417"/>
      <c r="J185" s="417"/>
      <c r="K185" s="417"/>
      <c r="L185" s="417"/>
    </row>
    <row r="186" spans="1:12" ht="12" customHeight="1" x14ac:dyDescent="0.2">
      <c r="A186" s="530"/>
      <c r="B186" s="84"/>
      <c r="C186" s="84"/>
      <c r="D186" s="485"/>
      <c r="E186" s="501"/>
      <c r="F186" s="486"/>
      <c r="G186" s="486"/>
      <c r="H186" s="417"/>
      <c r="I186" s="417"/>
      <c r="J186" s="417"/>
      <c r="K186" s="417"/>
      <c r="L186" s="417"/>
    </row>
    <row r="187" spans="1:12" ht="12" customHeight="1" x14ac:dyDescent="0.2">
      <c r="A187" s="530"/>
      <c r="B187" s="84"/>
      <c r="C187" s="84"/>
      <c r="D187" s="485"/>
      <c r="E187" s="501"/>
      <c r="F187" s="486"/>
      <c r="G187" s="486"/>
      <c r="H187" s="417"/>
      <c r="I187" s="417"/>
      <c r="J187" s="417"/>
      <c r="K187" s="417"/>
      <c r="L187" s="417"/>
    </row>
    <row r="188" spans="1:12" ht="12" customHeight="1" x14ac:dyDescent="0.2">
      <c r="A188" s="530"/>
      <c r="B188" s="84"/>
      <c r="C188" s="84"/>
      <c r="D188" s="485"/>
      <c r="E188" s="501"/>
      <c r="F188" s="486"/>
      <c r="G188" s="486"/>
      <c r="H188" s="417"/>
      <c r="I188" s="417"/>
      <c r="J188" s="417"/>
      <c r="K188" s="417"/>
      <c r="L188" s="417"/>
    </row>
    <row r="189" spans="1:12" ht="12" customHeight="1" x14ac:dyDescent="0.2">
      <c r="A189" s="530"/>
      <c r="B189" s="84"/>
      <c r="C189" s="84"/>
      <c r="D189" s="485"/>
      <c r="E189" s="501"/>
      <c r="F189" s="486"/>
      <c r="G189" s="486"/>
      <c r="H189" s="417"/>
      <c r="I189" s="417"/>
      <c r="J189" s="417"/>
      <c r="K189" s="417"/>
      <c r="L189" s="417"/>
    </row>
    <row r="190" spans="1:12" ht="12" customHeight="1" x14ac:dyDescent="0.2">
      <c r="A190" s="528"/>
      <c r="B190" s="75"/>
      <c r="C190" s="75"/>
      <c r="D190" s="485"/>
      <c r="E190" s="501"/>
      <c r="F190" s="486"/>
      <c r="G190" s="486"/>
      <c r="H190" s="418"/>
      <c r="I190" s="418"/>
      <c r="J190" s="418"/>
      <c r="K190" s="418"/>
      <c r="L190" s="418"/>
    </row>
    <row r="191" spans="1:12" ht="12" customHeight="1" thickBot="1" x14ac:dyDescent="0.25">
      <c r="A191" s="529"/>
      <c r="B191" s="424"/>
      <c r="C191" s="425"/>
      <c r="D191" s="511"/>
      <c r="E191" s="501"/>
      <c r="F191" s="497"/>
      <c r="G191" s="497"/>
      <c r="H191" s="419"/>
      <c r="I191" s="419"/>
      <c r="J191" s="419"/>
      <c r="K191" s="419"/>
      <c r="L191" s="419"/>
    </row>
    <row r="192" spans="1:12" ht="15" thickBot="1" x14ac:dyDescent="0.25">
      <c r="D192" s="488">
        <f>SUM(D168:D191)</f>
        <v>0</v>
      </c>
      <c r="E192" s="489">
        <f>SUM(E168:E191)</f>
        <v>0</v>
      </c>
      <c r="F192" s="490"/>
      <c r="G192" s="490"/>
    </row>
    <row r="193" spans="1:12" ht="15" thickBot="1" x14ac:dyDescent="0.25">
      <c r="A193" s="414" t="s">
        <v>19</v>
      </c>
      <c r="B193" s="414" t="s">
        <v>20</v>
      </c>
      <c r="C193" s="414" t="s">
        <v>21</v>
      </c>
      <c r="D193" s="483" t="s">
        <v>22</v>
      </c>
      <c r="E193" s="484" t="s">
        <v>23</v>
      </c>
      <c r="F193" s="461" t="s">
        <v>24</v>
      </c>
      <c r="G193" s="461" t="s">
        <v>25</v>
      </c>
      <c r="H193" s="414" t="s">
        <v>26</v>
      </c>
      <c r="I193" s="414" t="s">
        <v>27</v>
      </c>
      <c r="J193" s="414" t="s">
        <v>28</v>
      </c>
      <c r="K193" s="414" t="s">
        <v>29</v>
      </c>
      <c r="L193" s="414" t="s">
        <v>30</v>
      </c>
    </row>
    <row r="194" spans="1:12" ht="12" customHeight="1" x14ac:dyDescent="0.2">
      <c r="A194" s="527" t="str">
        <f>A21</f>
        <v>Schools Activity - C130, ZK 110, K279</v>
      </c>
      <c r="B194" s="71"/>
      <c r="C194" s="71"/>
      <c r="D194" s="485"/>
      <c r="E194" s="501"/>
      <c r="F194" s="466"/>
      <c r="G194" s="466"/>
      <c r="H194" s="416"/>
      <c r="I194" s="416"/>
      <c r="J194" s="416"/>
      <c r="K194" s="416"/>
      <c r="L194" s="416"/>
    </row>
    <row r="195" spans="1:12" ht="12" customHeight="1" x14ac:dyDescent="0.2">
      <c r="A195" s="530"/>
      <c r="I195" s="417"/>
      <c r="J195" s="417"/>
      <c r="K195" s="417"/>
      <c r="L195" s="417"/>
    </row>
    <row r="196" spans="1:12" ht="12" customHeight="1" x14ac:dyDescent="0.2">
      <c r="A196" s="530"/>
      <c r="B196" s="84"/>
      <c r="C196" s="84"/>
      <c r="D196" s="485"/>
      <c r="E196" s="501"/>
      <c r="F196" s="486"/>
      <c r="G196" s="486"/>
      <c r="H196" s="417"/>
      <c r="I196" s="417"/>
      <c r="J196" s="417"/>
      <c r="K196" s="417"/>
      <c r="L196" s="417"/>
    </row>
    <row r="197" spans="1:12" ht="12" customHeight="1" x14ac:dyDescent="0.2">
      <c r="A197" s="530"/>
      <c r="B197" s="84"/>
      <c r="C197" s="84"/>
      <c r="D197" s="485"/>
      <c r="E197" s="501"/>
      <c r="F197" s="486"/>
      <c r="G197" s="486"/>
      <c r="H197" s="417"/>
      <c r="I197" s="417"/>
      <c r="J197" s="417"/>
      <c r="K197" s="417"/>
      <c r="L197" s="417"/>
    </row>
    <row r="198" spans="1:12" ht="12" customHeight="1" x14ac:dyDescent="0.2">
      <c r="A198" s="530"/>
      <c r="B198" s="84"/>
      <c r="C198" s="84"/>
      <c r="D198" s="485"/>
      <c r="E198" s="501"/>
      <c r="F198" s="486"/>
      <c r="G198" s="486"/>
      <c r="H198" s="417"/>
      <c r="I198" s="417"/>
      <c r="J198" s="417"/>
      <c r="K198" s="417"/>
      <c r="L198" s="417"/>
    </row>
    <row r="199" spans="1:12" ht="12" customHeight="1" x14ac:dyDescent="0.2">
      <c r="A199" s="530"/>
      <c r="B199" s="84"/>
      <c r="C199" s="84"/>
      <c r="D199" s="485"/>
      <c r="E199" s="501"/>
      <c r="F199" s="486"/>
      <c r="G199" s="486"/>
      <c r="H199" s="417"/>
      <c r="I199" s="417"/>
      <c r="J199" s="417"/>
      <c r="K199" s="417"/>
      <c r="L199" s="417"/>
    </row>
    <row r="200" spans="1:12" ht="12" customHeight="1" x14ac:dyDescent="0.2">
      <c r="A200" s="530"/>
      <c r="B200" s="84"/>
      <c r="C200" s="84"/>
      <c r="D200" s="485"/>
      <c r="E200" s="501"/>
      <c r="F200" s="486"/>
      <c r="G200" s="486"/>
      <c r="H200" s="417"/>
      <c r="I200" s="417"/>
      <c r="J200" s="417"/>
      <c r="K200" s="417"/>
      <c r="L200" s="417"/>
    </row>
    <row r="201" spans="1:12" ht="12" customHeight="1" x14ac:dyDescent="0.2">
      <c r="A201" s="530"/>
      <c r="B201" s="84"/>
      <c r="C201" s="84"/>
      <c r="D201" s="485"/>
      <c r="E201" s="501"/>
      <c r="F201" s="486"/>
      <c r="G201" s="486"/>
      <c r="H201" s="417"/>
      <c r="I201" s="417"/>
      <c r="J201" s="417"/>
      <c r="K201" s="417"/>
      <c r="L201" s="417"/>
    </row>
    <row r="202" spans="1:12" ht="12" customHeight="1" x14ac:dyDescent="0.2">
      <c r="A202" s="530"/>
      <c r="B202" s="84"/>
      <c r="C202" s="84"/>
      <c r="D202" s="485"/>
      <c r="E202" s="501"/>
      <c r="F202" s="486"/>
      <c r="G202" s="486"/>
      <c r="H202" s="417"/>
      <c r="I202" s="417"/>
      <c r="J202" s="417"/>
      <c r="K202" s="417"/>
      <c r="L202" s="417"/>
    </row>
    <row r="203" spans="1:12" ht="12" customHeight="1" x14ac:dyDescent="0.2">
      <c r="A203" s="530"/>
      <c r="B203" s="84"/>
      <c r="C203" s="84"/>
      <c r="D203" s="485"/>
      <c r="E203" s="501"/>
      <c r="F203" s="486"/>
      <c r="G203" s="486"/>
      <c r="H203" s="417"/>
      <c r="I203" s="417"/>
      <c r="J203" s="417"/>
      <c r="K203" s="417"/>
      <c r="L203" s="417"/>
    </row>
    <row r="204" spans="1:12" ht="12" customHeight="1" x14ac:dyDescent="0.2">
      <c r="A204" s="530"/>
      <c r="B204" s="84"/>
      <c r="C204" s="84"/>
      <c r="D204" s="485"/>
      <c r="E204" s="501"/>
      <c r="F204" s="486"/>
      <c r="G204" s="486"/>
      <c r="H204" s="417"/>
      <c r="I204" s="417"/>
      <c r="J204" s="417"/>
      <c r="K204" s="417"/>
      <c r="L204" s="417"/>
    </row>
    <row r="205" spans="1:12" ht="12" customHeight="1" x14ac:dyDescent="0.2">
      <c r="A205" s="530"/>
      <c r="B205" s="84"/>
      <c r="C205" s="84"/>
      <c r="D205" s="485"/>
      <c r="E205" s="501"/>
      <c r="F205" s="486"/>
      <c r="G205" s="486"/>
      <c r="H205" s="417"/>
      <c r="I205" s="417"/>
      <c r="J205" s="417"/>
      <c r="K205" s="417"/>
      <c r="L205" s="417"/>
    </row>
    <row r="206" spans="1:12" ht="12" customHeight="1" x14ac:dyDescent="0.2">
      <c r="A206" s="530"/>
      <c r="B206" s="84"/>
      <c r="C206" s="84"/>
      <c r="D206" s="485"/>
      <c r="E206" s="501"/>
      <c r="F206" s="486"/>
      <c r="G206" s="486"/>
      <c r="H206" s="417"/>
      <c r="I206" s="417"/>
      <c r="J206" s="417"/>
      <c r="K206" s="417"/>
      <c r="L206" s="417"/>
    </row>
    <row r="207" spans="1:12" ht="12" customHeight="1" x14ac:dyDescent="0.2">
      <c r="A207" s="530"/>
      <c r="B207" s="84"/>
      <c r="C207" s="84"/>
      <c r="D207" s="485"/>
      <c r="E207" s="501"/>
      <c r="F207" s="486"/>
      <c r="G207" s="486"/>
      <c r="H207" s="417"/>
      <c r="I207" s="417"/>
      <c r="J207" s="417"/>
      <c r="K207" s="417"/>
      <c r="L207" s="417"/>
    </row>
    <row r="208" spans="1:12" ht="12" customHeight="1" x14ac:dyDescent="0.2">
      <c r="A208" s="530"/>
      <c r="B208" s="84"/>
      <c r="C208" s="84"/>
      <c r="D208" s="485"/>
      <c r="E208" s="501"/>
      <c r="F208" s="486"/>
      <c r="G208" s="486"/>
      <c r="H208" s="417"/>
      <c r="I208" s="417"/>
      <c r="J208" s="417"/>
      <c r="K208" s="417"/>
      <c r="L208" s="417"/>
    </row>
    <row r="209" spans="1:12" ht="12" customHeight="1" x14ac:dyDescent="0.2">
      <c r="A209" s="530"/>
      <c r="B209" s="84"/>
      <c r="C209" s="84"/>
      <c r="D209" s="485"/>
      <c r="E209" s="501"/>
      <c r="F209" s="486"/>
      <c r="G209" s="486"/>
      <c r="H209" s="417"/>
      <c r="I209" s="417"/>
      <c r="J209" s="417"/>
      <c r="K209" s="417"/>
      <c r="L209" s="417"/>
    </row>
    <row r="210" spans="1:12" ht="12" customHeight="1" x14ac:dyDescent="0.2">
      <c r="A210" s="530"/>
      <c r="B210" s="84"/>
      <c r="C210" s="84"/>
      <c r="D210" s="485"/>
      <c r="E210" s="501"/>
      <c r="F210" s="486"/>
      <c r="G210" s="486"/>
      <c r="H210" s="417"/>
      <c r="I210" s="417"/>
      <c r="J210" s="417"/>
      <c r="K210" s="417"/>
      <c r="L210" s="417"/>
    </row>
    <row r="211" spans="1:12" ht="12" customHeight="1" x14ac:dyDescent="0.2">
      <c r="A211" s="530"/>
      <c r="B211" s="84"/>
      <c r="C211" s="84"/>
      <c r="D211" s="485"/>
      <c r="E211" s="501"/>
      <c r="F211" s="486"/>
      <c r="G211" s="486"/>
      <c r="H211" s="417"/>
      <c r="I211" s="417"/>
      <c r="J211" s="417"/>
      <c r="K211" s="417"/>
      <c r="L211" s="417"/>
    </row>
    <row r="212" spans="1:12" ht="12" customHeight="1" x14ac:dyDescent="0.2">
      <c r="A212" s="530"/>
      <c r="B212" s="84"/>
      <c r="C212" s="84"/>
      <c r="D212" s="485"/>
      <c r="E212" s="501"/>
      <c r="F212" s="486"/>
      <c r="G212" s="486"/>
      <c r="H212" s="417"/>
      <c r="I212" s="417"/>
      <c r="J212" s="417"/>
      <c r="K212" s="417"/>
      <c r="L212" s="417"/>
    </row>
    <row r="213" spans="1:12" ht="12" customHeight="1" x14ac:dyDescent="0.2">
      <c r="A213" s="530"/>
      <c r="B213" s="84"/>
      <c r="C213" s="84"/>
      <c r="D213" s="485"/>
      <c r="E213" s="501"/>
      <c r="F213" s="486"/>
      <c r="G213" s="486"/>
      <c r="H213" s="417"/>
      <c r="I213" s="417"/>
      <c r="J213" s="417"/>
      <c r="K213" s="417"/>
      <c r="L213" s="417"/>
    </row>
    <row r="214" spans="1:12" ht="12" customHeight="1" x14ac:dyDescent="0.2">
      <c r="A214" s="530"/>
      <c r="B214" s="84"/>
      <c r="C214" s="84"/>
      <c r="D214" s="485"/>
      <c r="E214" s="501"/>
      <c r="F214" s="486"/>
      <c r="G214" s="486"/>
      <c r="H214" s="417"/>
      <c r="I214" s="417"/>
      <c r="J214" s="417"/>
      <c r="K214" s="417"/>
      <c r="L214" s="417"/>
    </row>
    <row r="215" spans="1:12" ht="12" customHeight="1" x14ac:dyDescent="0.2">
      <c r="A215" s="530"/>
      <c r="B215" s="84"/>
      <c r="C215" s="84"/>
      <c r="D215" s="485"/>
      <c r="E215" s="501"/>
      <c r="F215" s="486"/>
      <c r="G215" s="486"/>
      <c r="H215" s="417"/>
      <c r="I215" s="417"/>
      <c r="J215" s="417"/>
      <c r="K215" s="417"/>
      <c r="L215" s="417"/>
    </row>
    <row r="216" spans="1:12" ht="12" customHeight="1" x14ac:dyDescent="0.2">
      <c r="A216" s="528"/>
      <c r="B216" s="75"/>
      <c r="C216" s="75"/>
      <c r="D216" s="485"/>
      <c r="E216" s="501"/>
      <c r="F216" s="486"/>
      <c r="G216" s="486"/>
      <c r="H216" s="418"/>
      <c r="I216" s="418"/>
      <c r="J216" s="418"/>
      <c r="K216" s="418"/>
      <c r="L216" s="418"/>
    </row>
    <row r="217" spans="1:12" ht="12" customHeight="1" thickBot="1" x14ac:dyDescent="0.25">
      <c r="A217" s="529"/>
      <c r="B217" s="424"/>
      <c r="C217" s="425"/>
      <c r="D217" s="511"/>
      <c r="E217" s="501"/>
      <c r="F217" s="497"/>
      <c r="G217" s="497"/>
      <c r="H217" s="419"/>
      <c r="I217" s="419"/>
      <c r="J217" s="419"/>
      <c r="K217" s="419"/>
      <c r="L217" s="419"/>
    </row>
    <row r="218" spans="1:12" ht="15" thickBot="1" x14ac:dyDescent="0.25">
      <c r="D218" s="488">
        <f>SUM(D194:D217)</f>
        <v>0</v>
      </c>
      <c r="E218" s="489">
        <f>SUM(E194:E217)</f>
        <v>0</v>
      </c>
      <c r="F218" s="490"/>
      <c r="G218" s="490"/>
    </row>
    <row r="219" spans="1:12" ht="15" thickBot="1" x14ac:dyDescent="0.25"/>
    <row r="220" spans="1:12" ht="15" thickBot="1" x14ac:dyDescent="0.25">
      <c r="A220" s="414" t="s">
        <v>19</v>
      </c>
      <c r="B220" s="414" t="s">
        <v>20</v>
      </c>
      <c r="C220" s="414" t="s">
        <v>21</v>
      </c>
      <c r="D220" s="483" t="s">
        <v>22</v>
      </c>
      <c r="E220" s="484" t="s">
        <v>23</v>
      </c>
      <c r="F220" s="461" t="s">
        <v>24</v>
      </c>
      <c r="G220" s="461" t="s">
        <v>25</v>
      </c>
      <c r="H220" s="414" t="s">
        <v>26</v>
      </c>
      <c r="I220" s="414" t="s">
        <v>27</v>
      </c>
      <c r="J220" s="414" t="s">
        <v>28</v>
      </c>
      <c r="K220" s="414" t="s">
        <v>29</v>
      </c>
      <c r="L220" s="414" t="s">
        <v>30</v>
      </c>
    </row>
    <row r="221" spans="1:12" ht="12" customHeight="1" x14ac:dyDescent="0.2">
      <c r="A221" s="527" t="str">
        <f>A22</f>
        <v>Filming - C130, ZK109, K159</v>
      </c>
      <c r="B221" s="71"/>
      <c r="C221" s="71"/>
      <c r="D221" s="485"/>
      <c r="E221" s="501"/>
      <c r="F221" s="466"/>
      <c r="G221" s="466"/>
      <c r="H221" s="416"/>
      <c r="I221" s="416"/>
      <c r="J221" s="416"/>
      <c r="K221" s="416"/>
      <c r="L221" s="416"/>
    </row>
    <row r="222" spans="1:12" ht="12" customHeight="1" x14ac:dyDescent="0.2">
      <c r="A222" s="530"/>
      <c r="B222" s="84"/>
      <c r="C222" s="84"/>
      <c r="D222" s="485"/>
      <c r="E222" s="501"/>
      <c r="F222" s="486"/>
      <c r="G222" s="486"/>
      <c r="H222" s="417"/>
      <c r="I222" s="417"/>
      <c r="J222" s="417"/>
      <c r="K222" s="417"/>
      <c r="L222" s="417"/>
    </row>
    <row r="223" spans="1:12" ht="12" customHeight="1" x14ac:dyDescent="0.2">
      <c r="A223" s="530"/>
      <c r="B223" s="84"/>
      <c r="C223" s="84"/>
      <c r="D223" s="485"/>
      <c r="E223" s="501"/>
      <c r="F223" s="486"/>
      <c r="G223" s="486"/>
      <c r="H223" s="417"/>
      <c r="I223" s="417"/>
      <c r="J223" s="417"/>
      <c r="K223" s="417"/>
      <c r="L223" s="417"/>
    </row>
    <row r="224" spans="1:12" ht="12" customHeight="1" x14ac:dyDescent="0.2">
      <c r="A224" s="530"/>
      <c r="B224" s="84"/>
      <c r="C224" s="84"/>
      <c r="D224" s="485"/>
      <c r="E224" s="501"/>
      <c r="F224" s="486"/>
      <c r="G224" s="486"/>
      <c r="H224" s="417"/>
      <c r="I224" s="417"/>
      <c r="J224" s="417"/>
      <c r="K224" s="417"/>
      <c r="L224" s="417"/>
    </row>
    <row r="225" spans="1:12" ht="12" customHeight="1" x14ac:dyDescent="0.2">
      <c r="A225" s="530"/>
      <c r="B225" s="84"/>
      <c r="C225" s="84"/>
      <c r="D225" s="485"/>
      <c r="E225" s="501"/>
      <c r="F225" s="486"/>
      <c r="G225" s="486"/>
      <c r="H225" s="417"/>
      <c r="I225" s="417"/>
      <c r="J225" s="417"/>
      <c r="K225" s="417"/>
      <c r="L225" s="417"/>
    </row>
    <row r="226" spans="1:12" ht="12" customHeight="1" x14ac:dyDescent="0.2">
      <c r="A226" s="530"/>
      <c r="B226" s="84"/>
      <c r="C226" s="84"/>
      <c r="D226" s="485"/>
      <c r="E226" s="501"/>
      <c r="F226" s="486"/>
      <c r="G226" s="486"/>
      <c r="H226" s="417"/>
      <c r="I226" s="417"/>
      <c r="J226" s="417"/>
      <c r="K226" s="417"/>
      <c r="L226" s="417"/>
    </row>
    <row r="227" spans="1:12" ht="12" customHeight="1" x14ac:dyDescent="0.2">
      <c r="A227" s="530"/>
      <c r="B227" s="84"/>
      <c r="C227" s="84"/>
      <c r="D227" s="485"/>
      <c r="E227" s="501"/>
      <c r="F227" s="486"/>
      <c r="G227" s="486"/>
      <c r="H227" s="417"/>
      <c r="I227" s="417"/>
      <c r="J227" s="417"/>
      <c r="K227" s="417"/>
      <c r="L227" s="417"/>
    </row>
    <row r="228" spans="1:12" ht="12" customHeight="1" x14ac:dyDescent="0.2">
      <c r="A228" s="530"/>
      <c r="B228" s="84"/>
      <c r="C228" s="84"/>
      <c r="D228" s="485"/>
      <c r="E228" s="501"/>
      <c r="F228" s="486"/>
      <c r="G228" s="486"/>
      <c r="H228" s="417"/>
      <c r="I228" s="417"/>
      <c r="J228" s="417"/>
      <c r="K228" s="417"/>
      <c r="L228" s="417"/>
    </row>
    <row r="229" spans="1:12" ht="12" customHeight="1" x14ac:dyDescent="0.2">
      <c r="A229" s="530"/>
      <c r="B229" s="84"/>
      <c r="C229" s="84"/>
      <c r="D229" s="485"/>
      <c r="E229" s="501"/>
      <c r="F229" s="486"/>
      <c r="G229" s="486"/>
      <c r="H229" s="417"/>
      <c r="I229" s="417"/>
      <c r="J229" s="417"/>
      <c r="K229" s="417"/>
      <c r="L229" s="417"/>
    </row>
    <row r="230" spans="1:12" ht="12" customHeight="1" x14ac:dyDescent="0.2">
      <c r="A230" s="530"/>
      <c r="B230" s="84"/>
      <c r="C230" s="84"/>
      <c r="D230" s="485"/>
      <c r="E230" s="501"/>
      <c r="F230" s="486"/>
      <c r="G230" s="486"/>
      <c r="H230" s="417"/>
      <c r="I230" s="417"/>
      <c r="J230" s="417"/>
      <c r="K230" s="417"/>
      <c r="L230" s="417"/>
    </row>
    <row r="231" spans="1:12" ht="12" customHeight="1" x14ac:dyDescent="0.2">
      <c r="A231" s="530"/>
      <c r="B231" s="84"/>
      <c r="C231" s="84"/>
      <c r="D231" s="485"/>
      <c r="E231" s="501"/>
      <c r="F231" s="486"/>
      <c r="G231" s="486"/>
      <c r="H231" s="417"/>
      <c r="I231" s="417"/>
      <c r="J231" s="417"/>
      <c r="K231" s="417"/>
      <c r="L231" s="417"/>
    </row>
    <row r="232" spans="1:12" ht="12" customHeight="1" x14ac:dyDescent="0.2">
      <c r="A232" s="528"/>
      <c r="B232" s="75"/>
      <c r="C232" s="75"/>
      <c r="D232" s="485"/>
      <c r="E232" s="501"/>
      <c r="F232" s="486"/>
      <c r="G232" s="486"/>
      <c r="H232" s="418"/>
      <c r="I232" s="418"/>
      <c r="J232" s="418"/>
      <c r="K232" s="418"/>
      <c r="L232" s="418"/>
    </row>
    <row r="233" spans="1:12" ht="12" customHeight="1" thickBot="1" x14ac:dyDescent="0.25">
      <c r="A233" s="529"/>
      <c r="B233" s="424"/>
      <c r="C233" s="425"/>
      <c r="D233" s="511"/>
      <c r="E233" s="501"/>
      <c r="F233" s="497"/>
      <c r="G233" s="497"/>
      <c r="H233" s="419"/>
      <c r="I233" s="419"/>
      <c r="J233" s="419"/>
      <c r="K233" s="419"/>
      <c r="L233" s="419"/>
    </row>
    <row r="234" spans="1:12" ht="15" thickBot="1" x14ac:dyDescent="0.25">
      <c r="D234" s="488">
        <f>SUM(D221:D233)</f>
        <v>0</v>
      </c>
      <c r="E234" s="489">
        <f>SUM(E221:E233)</f>
        <v>0</v>
      </c>
      <c r="F234" s="490"/>
      <c r="G234" s="490"/>
    </row>
    <row r="237" spans="1:12" ht="15" thickBot="1" x14ac:dyDescent="0.25"/>
    <row r="238" spans="1:12" ht="15" thickBot="1" x14ac:dyDescent="0.25">
      <c r="B238" s="452"/>
      <c r="C238" s="453" t="s">
        <v>31</v>
      </c>
      <c r="D238" s="514">
        <f>SUM(D44+D60+D73+D93+D119+D137+D152+D165+D192+D234)</f>
        <v>26900</v>
      </c>
      <c r="E238" s="512">
        <f>SUM(E44+E60+E73+E93+E119+E137+E152+E165+E192+E234)</f>
        <v>26588</v>
      </c>
    </row>
    <row r="239" spans="1:12" ht="15" thickBot="1" x14ac:dyDescent="0.25">
      <c r="D239" s="513"/>
    </row>
    <row r="240" spans="1:12" ht="15" thickBot="1" x14ac:dyDescent="0.25">
      <c r="B240" s="452"/>
      <c r="C240" s="453" t="s">
        <v>32</v>
      </c>
      <c r="D240" s="514">
        <f>D31</f>
        <v>0</v>
      </c>
    </row>
  </sheetData>
  <mergeCells count="28">
    <mergeCell ref="A22:C22"/>
    <mergeCell ref="A168:A191"/>
    <mergeCell ref="A221:A233"/>
    <mergeCell ref="A13:C13"/>
    <mergeCell ref="A14:C14"/>
    <mergeCell ref="A15:C15"/>
    <mergeCell ref="A194:A217"/>
    <mergeCell ref="B1:C1"/>
    <mergeCell ref="B3:C3"/>
    <mergeCell ref="B7:C7"/>
    <mergeCell ref="B5:C5"/>
    <mergeCell ref="A10:C10"/>
    <mergeCell ref="A12:C12"/>
    <mergeCell ref="F31:H31"/>
    <mergeCell ref="A76:A92"/>
    <mergeCell ref="A155:A164"/>
    <mergeCell ref="A47:A59"/>
    <mergeCell ref="A63:A72"/>
    <mergeCell ref="A96:A118"/>
    <mergeCell ref="A122:A136"/>
    <mergeCell ref="A140:A151"/>
    <mergeCell ref="A34:A43"/>
    <mergeCell ref="B25:C26"/>
    <mergeCell ref="A16:C16"/>
    <mergeCell ref="A17:C17"/>
    <mergeCell ref="A18:C18"/>
    <mergeCell ref="A19:C19"/>
    <mergeCell ref="A20:C20"/>
  </mergeCells>
  <phoneticPr fontId="3"/>
  <conditionalFormatting sqref="D29:E29">
    <cfRule type="cellIs" dxfId="11" priority="4" stopIfTrue="1" operator="lessThan">
      <formula>0</formula>
    </cfRule>
  </conditionalFormatting>
  <conditionalFormatting sqref="D24:E25">
    <cfRule type="cellIs" dxfId="10" priority="3" stopIfTrue="1" operator="lessThan">
      <formula>0</formula>
    </cfRule>
  </conditionalFormatting>
  <conditionalFormatting sqref="D31:E31">
    <cfRule type="cellIs" dxfId="9" priority="2" stopIfTrue="1" operator="lessThan">
      <formula>0</formula>
    </cfRule>
  </conditionalFormatting>
  <conditionalFormatting sqref="D28">
    <cfRule type="cellIs" dxfId="8" priority="1" stopIfTrue="1" operator="lessThan">
      <formula>0</formula>
    </cfRule>
  </conditionalFormatting>
  <pageMargins left="0.25" right="0.25" top="0.75" bottom="0.75" header="0.3" footer="0.3"/>
  <pageSetup paperSize="9" scale="66" fitToWidth="2" fitToHeight="10" orientation="portrait" horizontalDpi="4294967292" verticalDpi="4294967292" r:id="rId1"/>
  <headerFooter alignWithMargins="0">
    <oddHeader>&amp;A</oddHeader>
    <oddFooter>Prepared by Aidan &amp;D&amp;RPage &amp;P</oddFooter>
  </headerFooter>
  <ignoredErrors>
    <ignoredError sqref="E19 D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5"/>
  <sheetViews>
    <sheetView showGridLines="0" topLeftCell="A3" zoomScale="125" zoomScaleNormal="125" zoomScalePageLayoutView="125" workbookViewId="0">
      <selection activeCell="B61" sqref="B61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8" width="2.1640625" style="3" customWidth="1"/>
    <col min="9" max="9" width="8" style="3" customWidth="1"/>
    <col min="10" max="10" width="7.1640625" style="3" customWidth="1"/>
    <col min="11" max="11" width="10" style="3" customWidth="1"/>
    <col min="12" max="12" width="7" style="3" customWidth="1"/>
    <col min="13" max="13" width="8.1640625" style="3" customWidth="1"/>
    <col min="14" max="33" width="2.1640625" style="3" customWidth="1"/>
    <col min="34" max="16384" width="11" style="3"/>
  </cols>
  <sheetData>
    <row r="1" spans="1:13" x14ac:dyDescent="0.2">
      <c r="A1" s="269" t="s">
        <v>0</v>
      </c>
      <c r="B1" s="621" t="str">
        <f>'Event Budget Summary'!B1:C1</f>
        <v>Royal Ballet - HNT</v>
      </c>
      <c r="C1" s="622"/>
      <c r="D1" s="622"/>
      <c r="E1" s="622"/>
      <c r="F1" s="622"/>
      <c r="G1" s="622"/>
      <c r="H1" s="622"/>
      <c r="I1" s="623"/>
      <c r="J1" s="228"/>
      <c r="K1" s="228"/>
      <c r="L1" s="228"/>
      <c r="M1" s="228"/>
    </row>
    <row r="2" spans="1:13" ht="3" customHeight="1" x14ac:dyDescent="0.2">
      <c r="A2" s="270"/>
      <c r="B2" s="224"/>
      <c r="C2" s="224"/>
      <c r="D2" s="224"/>
      <c r="E2" s="224"/>
      <c r="F2" s="224"/>
      <c r="G2" s="224"/>
      <c r="H2" s="224"/>
      <c r="I2" s="224"/>
      <c r="J2" s="133"/>
      <c r="K2" s="133"/>
      <c r="L2" s="133"/>
      <c r="M2" s="133"/>
    </row>
    <row r="3" spans="1:13" x14ac:dyDescent="0.2">
      <c r="A3" s="271" t="s">
        <v>1</v>
      </c>
      <c r="B3" s="621" t="str">
        <f>'Event Budget Summary'!B3:C3</f>
        <v>16th September</v>
      </c>
      <c r="C3" s="622"/>
      <c r="D3" s="622"/>
      <c r="E3" s="622"/>
      <c r="F3" s="622"/>
      <c r="G3" s="622"/>
      <c r="H3" s="622"/>
      <c r="I3" s="623"/>
      <c r="J3" s="228"/>
      <c r="K3" s="228"/>
      <c r="L3" s="228"/>
      <c r="M3" s="228"/>
    </row>
    <row r="4" spans="1:13" ht="3" customHeight="1" x14ac:dyDescent="0.2">
      <c r="A4" s="270"/>
      <c r="B4" s="224"/>
      <c r="C4" s="224"/>
      <c r="D4" s="224"/>
      <c r="E4" s="224"/>
      <c r="F4" s="224"/>
      <c r="G4" s="224"/>
      <c r="H4" s="224"/>
      <c r="I4" s="224"/>
      <c r="J4" s="133"/>
      <c r="K4" s="133"/>
      <c r="L4" s="133"/>
      <c r="M4" s="133"/>
    </row>
    <row r="5" spans="1:13" x14ac:dyDescent="0.2">
      <c r="A5" s="271" t="s">
        <v>2</v>
      </c>
      <c r="B5" s="621" t="str">
        <f>'Event Budget Summary'!B5:C5</f>
        <v>Niccy Hallifax</v>
      </c>
      <c r="C5" s="622"/>
      <c r="D5" s="622"/>
      <c r="E5" s="622"/>
      <c r="F5" s="622"/>
      <c r="G5" s="622"/>
      <c r="H5" s="622"/>
      <c r="I5" s="623"/>
      <c r="J5" s="228"/>
      <c r="K5" s="228"/>
      <c r="L5" s="228"/>
      <c r="M5" s="228"/>
    </row>
    <row r="6" spans="1:13" ht="3" customHeight="1" x14ac:dyDescent="0.2">
      <c r="A6" s="270"/>
      <c r="B6" s="224"/>
      <c r="C6" s="224"/>
      <c r="D6" s="224"/>
      <c r="E6" s="224"/>
      <c r="F6" s="224"/>
      <c r="G6" s="224"/>
      <c r="H6" s="224"/>
      <c r="I6" s="224"/>
      <c r="J6" s="133"/>
      <c r="K6" s="133"/>
      <c r="L6" s="133"/>
      <c r="M6" s="133"/>
    </row>
    <row r="7" spans="1:13" x14ac:dyDescent="0.2">
      <c r="A7" s="271"/>
      <c r="B7" s="621" t="str">
        <f>'Event Budget Summary'!B7:C7</f>
        <v>Hull 2017</v>
      </c>
      <c r="C7" s="622"/>
      <c r="D7" s="622"/>
      <c r="E7" s="622"/>
      <c r="F7" s="622"/>
      <c r="G7" s="622"/>
      <c r="H7" s="622"/>
      <c r="I7" s="623"/>
      <c r="J7" s="228"/>
      <c r="K7" s="228"/>
      <c r="L7" s="228"/>
      <c r="M7" s="228"/>
    </row>
    <row r="8" spans="1:13" ht="15" thickBot="1" x14ac:dyDescent="0.25"/>
    <row r="9" spans="1:13" x14ac:dyDescent="0.2">
      <c r="A9" s="568" t="s">
        <v>60</v>
      </c>
      <c r="B9" s="629" t="s">
        <v>61</v>
      </c>
      <c r="C9" s="630" t="s">
        <v>117</v>
      </c>
      <c r="D9" s="631" t="s">
        <v>149</v>
      </c>
      <c r="E9" s="632"/>
      <c r="F9" s="632"/>
      <c r="G9" s="632"/>
      <c r="H9" s="633"/>
      <c r="I9" s="624" t="s">
        <v>150</v>
      </c>
      <c r="J9" s="625"/>
      <c r="K9" s="625"/>
      <c r="L9" s="625"/>
      <c r="M9" s="626"/>
    </row>
    <row r="10" spans="1:13" x14ac:dyDescent="0.2">
      <c r="A10" s="569"/>
      <c r="B10" s="627"/>
      <c r="C10" s="617"/>
      <c r="D10" s="619" t="s">
        <v>151</v>
      </c>
      <c r="E10" s="576"/>
      <c r="F10" s="576"/>
      <c r="G10" s="576"/>
      <c r="H10" s="620"/>
      <c r="I10" s="569" t="s">
        <v>152</v>
      </c>
      <c r="J10" s="627" t="s">
        <v>153</v>
      </c>
      <c r="K10" s="627" t="s">
        <v>154</v>
      </c>
      <c r="L10" s="627" t="s">
        <v>155</v>
      </c>
      <c r="M10" s="617" t="s">
        <v>156</v>
      </c>
    </row>
    <row r="11" spans="1:13" ht="15" thickBot="1" x14ac:dyDescent="0.25">
      <c r="A11" s="570"/>
      <c r="B11" s="628"/>
      <c r="C11" s="618"/>
      <c r="D11" s="198">
        <v>1</v>
      </c>
      <c r="E11" s="199">
        <v>2</v>
      </c>
      <c r="F11" s="199">
        <v>3</v>
      </c>
      <c r="G11" s="198">
        <v>4</v>
      </c>
      <c r="H11" s="200">
        <v>5</v>
      </c>
      <c r="I11" s="570"/>
      <c r="J11" s="628"/>
      <c r="K11" s="628"/>
      <c r="L11" s="628"/>
      <c r="M11" s="618"/>
    </row>
    <row r="12" spans="1:13" x14ac:dyDescent="0.2">
      <c r="A12" s="272">
        <f>'Crew Catering'!A10</f>
        <v>1</v>
      </c>
      <c r="B12" s="273" t="str">
        <f>'Crew Catering'!B10</f>
        <v>CREW 1</v>
      </c>
      <c r="C12" s="274">
        <f>'Crew Catering'!C10</f>
        <v>0</v>
      </c>
      <c r="D12" s="213"/>
      <c r="E12" s="214"/>
      <c r="F12" s="214"/>
      <c r="G12" s="214"/>
      <c r="H12" s="215"/>
      <c r="I12" s="275"/>
      <c r="J12" s="276"/>
      <c r="K12" s="277"/>
      <c r="L12" s="278"/>
      <c r="M12" s="276"/>
    </row>
    <row r="13" spans="1:13" x14ac:dyDescent="0.2">
      <c r="A13" s="279">
        <f>'Crew Catering'!A11</f>
        <v>2</v>
      </c>
      <c r="B13" s="280" t="str">
        <f>'Crew Catering'!B11</f>
        <v>CREW 2</v>
      </c>
      <c r="C13" s="281">
        <f>'Crew Catering'!C11</f>
        <v>0</v>
      </c>
      <c r="D13" s="216"/>
      <c r="E13" s="217"/>
      <c r="F13" s="217"/>
      <c r="G13" s="217"/>
      <c r="H13" s="218"/>
      <c r="I13" s="282"/>
      <c r="J13" s="216"/>
      <c r="K13" s="217"/>
      <c r="L13" s="218"/>
      <c r="M13" s="216"/>
    </row>
    <row r="14" spans="1:13" x14ac:dyDescent="0.2">
      <c r="A14" s="279">
        <f>'Crew Catering'!A12</f>
        <v>3</v>
      </c>
      <c r="B14" s="280" t="str">
        <f>'Crew Catering'!B12</f>
        <v>CREW 3</v>
      </c>
      <c r="C14" s="281">
        <f>'Crew Catering'!C12</f>
        <v>0</v>
      </c>
      <c r="D14" s="216"/>
      <c r="E14" s="217"/>
      <c r="F14" s="217"/>
      <c r="G14" s="217"/>
      <c r="H14" s="218"/>
      <c r="I14" s="282"/>
      <c r="J14" s="216"/>
      <c r="K14" s="217"/>
      <c r="L14" s="218"/>
      <c r="M14" s="216"/>
    </row>
    <row r="15" spans="1:13" x14ac:dyDescent="0.2">
      <c r="A15" s="279">
        <f>'Crew Catering'!A13</f>
        <v>4</v>
      </c>
      <c r="B15" s="280" t="str">
        <f>'Crew Catering'!B13</f>
        <v>CREW 4</v>
      </c>
      <c r="C15" s="281">
        <f>'Crew Catering'!C13</f>
        <v>0</v>
      </c>
      <c r="D15" s="216"/>
      <c r="E15" s="217"/>
      <c r="F15" s="217"/>
      <c r="G15" s="217"/>
      <c r="H15" s="218"/>
      <c r="I15" s="282"/>
      <c r="J15" s="216"/>
      <c r="K15" s="217"/>
      <c r="L15" s="218"/>
      <c r="M15" s="216"/>
    </row>
    <row r="16" spans="1:13" x14ac:dyDescent="0.2">
      <c r="A16" s="279">
        <f>'Crew Catering'!A14</f>
        <v>5</v>
      </c>
      <c r="B16" s="280" t="str">
        <f>'Crew Catering'!B14</f>
        <v>CREW 5</v>
      </c>
      <c r="C16" s="281">
        <f>'Crew Catering'!C14</f>
        <v>0</v>
      </c>
      <c r="D16" s="216"/>
      <c r="E16" s="217"/>
      <c r="F16" s="217"/>
      <c r="G16" s="217"/>
      <c r="H16" s="218"/>
      <c r="I16" s="282"/>
      <c r="J16" s="216"/>
      <c r="K16" s="217"/>
      <c r="L16" s="218"/>
      <c r="M16" s="216"/>
    </row>
    <row r="17" spans="1:13" x14ac:dyDescent="0.2">
      <c r="A17" s="279">
        <f>'Crew Catering'!A15</f>
        <v>6</v>
      </c>
      <c r="B17" s="280" t="str">
        <f>'Crew Catering'!B15</f>
        <v>CREW 6</v>
      </c>
      <c r="C17" s="281">
        <f>'Crew Catering'!C15</f>
        <v>0</v>
      </c>
      <c r="D17" s="216"/>
      <c r="E17" s="217"/>
      <c r="F17" s="217"/>
      <c r="G17" s="217"/>
      <c r="H17" s="218"/>
      <c r="I17" s="282"/>
      <c r="J17" s="216"/>
      <c r="K17" s="217"/>
      <c r="L17" s="218"/>
      <c r="M17" s="216"/>
    </row>
    <row r="18" spans="1:13" x14ac:dyDescent="0.2">
      <c r="A18" s="279">
        <f>'Crew Catering'!A16</f>
        <v>7</v>
      </c>
      <c r="B18" s="280" t="str">
        <f>'Crew Catering'!B16</f>
        <v>CREW 7</v>
      </c>
      <c r="C18" s="281">
        <f>'Crew Catering'!C16</f>
        <v>0</v>
      </c>
      <c r="D18" s="216"/>
      <c r="E18" s="217"/>
      <c r="F18" s="217"/>
      <c r="G18" s="217"/>
      <c r="H18" s="218"/>
      <c r="I18" s="282"/>
      <c r="J18" s="216"/>
      <c r="K18" s="217"/>
      <c r="L18" s="218"/>
      <c r="M18" s="216"/>
    </row>
    <row r="19" spans="1:13" x14ac:dyDescent="0.2">
      <c r="A19" s="279">
        <f>'Crew Catering'!A17</f>
        <v>8</v>
      </c>
      <c r="B19" s="280" t="str">
        <f>'Crew Catering'!B17</f>
        <v>CREW 8</v>
      </c>
      <c r="C19" s="281">
        <f>'Crew Catering'!C17</f>
        <v>0</v>
      </c>
      <c r="D19" s="216"/>
      <c r="E19" s="217"/>
      <c r="F19" s="217"/>
      <c r="G19" s="217"/>
      <c r="H19" s="218"/>
      <c r="I19" s="282"/>
      <c r="J19" s="216"/>
      <c r="K19" s="217"/>
      <c r="L19" s="218"/>
      <c r="M19" s="216"/>
    </row>
    <row r="20" spans="1:13" x14ac:dyDescent="0.2">
      <c r="A20" s="279">
        <f>'Crew Catering'!A18</f>
        <v>9</v>
      </c>
      <c r="B20" s="280" t="str">
        <f>'Crew Catering'!B18</f>
        <v>CREW 9</v>
      </c>
      <c r="C20" s="281">
        <f>'Crew Catering'!C18</f>
        <v>0</v>
      </c>
      <c r="D20" s="216"/>
      <c r="E20" s="217"/>
      <c r="F20" s="217"/>
      <c r="G20" s="217"/>
      <c r="H20" s="218"/>
      <c r="I20" s="282"/>
      <c r="J20" s="216"/>
      <c r="K20" s="217"/>
      <c r="L20" s="218"/>
      <c r="M20" s="216"/>
    </row>
    <row r="21" spans="1:13" x14ac:dyDescent="0.2">
      <c r="A21" s="279">
        <f>'Crew Catering'!A19</f>
        <v>10</v>
      </c>
      <c r="B21" s="280" t="str">
        <f>'Crew Catering'!B19</f>
        <v>CREW 10</v>
      </c>
      <c r="C21" s="281">
        <f>'Crew Catering'!C19</f>
        <v>0</v>
      </c>
      <c r="D21" s="216"/>
      <c r="E21" s="217"/>
      <c r="F21" s="217"/>
      <c r="G21" s="217"/>
      <c r="H21" s="218"/>
      <c r="I21" s="282"/>
      <c r="J21" s="216"/>
      <c r="K21" s="217"/>
      <c r="L21" s="218"/>
      <c r="M21" s="216"/>
    </row>
    <row r="22" spans="1:13" x14ac:dyDescent="0.2">
      <c r="A22" s="279">
        <f>'Crew Catering'!A20</f>
        <v>11</v>
      </c>
      <c r="B22" s="280" t="str">
        <f>'Crew Catering'!B20</f>
        <v>CREW 11</v>
      </c>
      <c r="C22" s="281">
        <f>'Crew Catering'!C20</f>
        <v>0</v>
      </c>
      <c r="D22" s="216"/>
      <c r="E22" s="217"/>
      <c r="F22" s="217"/>
      <c r="G22" s="217"/>
      <c r="H22" s="218"/>
      <c r="I22" s="282"/>
      <c r="J22" s="216"/>
      <c r="K22" s="217"/>
      <c r="L22" s="218"/>
      <c r="M22" s="216"/>
    </row>
    <row r="23" spans="1:13" x14ac:dyDescent="0.2">
      <c r="A23" s="279">
        <f>'Crew Catering'!A21</f>
        <v>12</v>
      </c>
      <c r="B23" s="280" t="str">
        <f>'Crew Catering'!B21</f>
        <v>CREW 12</v>
      </c>
      <c r="C23" s="281">
        <f>'Crew Catering'!C21</f>
        <v>0</v>
      </c>
      <c r="D23" s="216"/>
      <c r="E23" s="217"/>
      <c r="F23" s="217"/>
      <c r="G23" s="217"/>
      <c r="H23" s="218"/>
      <c r="I23" s="282"/>
      <c r="J23" s="216"/>
      <c r="K23" s="217"/>
      <c r="L23" s="218"/>
      <c r="M23" s="216"/>
    </row>
    <row r="24" spans="1:13" x14ac:dyDescent="0.2">
      <c r="A24" s="279">
        <f>'Crew Catering'!A22</f>
        <v>13</v>
      </c>
      <c r="B24" s="280" t="str">
        <f>'Crew Catering'!B22</f>
        <v>CREW 13</v>
      </c>
      <c r="C24" s="281">
        <f>'Crew Catering'!C22</f>
        <v>0</v>
      </c>
      <c r="D24" s="216"/>
      <c r="E24" s="217"/>
      <c r="F24" s="217"/>
      <c r="G24" s="217"/>
      <c r="H24" s="218"/>
      <c r="I24" s="282"/>
      <c r="J24" s="216"/>
      <c r="K24" s="217"/>
      <c r="L24" s="218"/>
      <c r="M24" s="216"/>
    </row>
    <row r="25" spans="1:13" x14ac:dyDescent="0.2">
      <c r="A25" s="279">
        <f>'Crew Catering'!A23</f>
        <v>14</v>
      </c>
      <c r="B25" s="280" t="str">
        <f>'Crew Catering'!B23</f>
        <v>CREW 14</v>
      </c>
      <c r="C25" s="281">
        <f>'Crew Catering'!C23</f>
        <v>0</v>
      </c>
      <c r="D25" s="216"/>
      <c r="E25" s="217"/>
      <c r="F25" s="217"/>
      <c r="G25" s="217"/>
      <c r="H25" s="218"/>
      <c r="I25" s="282"/>
      <c r="J25" s="216"/>
      <c r="K25" s="217"/>
      <c r="L25" s="218"/>
      <c r="M25" s="216"/>
    </row>
    <row r="26" spans="1:13" x14ac:dyDescent="0.2">
      <c r="A26" s="279">
        <f>'Crew Catering'!A24</f>
        <v>15</v>
      </c>
      <c r="B26" s="280" t="str">
        <f>'Crew Catering'!B24</f>
        <v>CREW 15</v>
      </c>
      <c r="C26" s="281">
        <f>'Crew Catering'!C24</f>
        <v>0</v>
      </c>
      <c r="D26" s="216"/>
      <c r="E26" s="217"/>
      <c r="F26" s="217"/>
      <c r="G26" s="217"/>
      <c r="H26" s="218"/>
      <c r="I26" s="282"/>
      <c r="J26" s="216"/>
      <c r="K26" s="217"/>
      <c r="L26" s="218"/>
      <c r="M26" s="216"/>
    </row>
    <row r="27" spans="1:13" x14ac:dyDescent="0.2">
      <c r="A27" s="279">
        <f>'Crew Catering'!A25</f>
        <v>16</v>
      </c>
      <c r="B27" s="280" t="str">
        <f>'Crew Catering'!B25</f>
        <v>CREW 16</v>
      </c>
      <c r="C27" s="281">
        <f>'Crew Catering'!C25</f>
        <v>0</v>
      </c>
      <c r="D27" s="216"/>
      <c r="E27" s="217"/>
      <c r="F27" s="217"/>
      <c r="G27" s="217"/>
      <c r="H27" s="218"/>
      <c r="I27" s="282"/>
      <c r="J27" s="216"/>
      <c r="K27" s="217"/>
      <c r="L27" s="218"/>
      <c r="M27" s="216"/>
    </row>
    <row r="28" spans="1:13" x14ac:dyDescent="0.2">
      <c r="A28" s="279">
        <f>'Crew Catering'!A26</f>
        <v>17</v>
      </c>
      <c r="B28" s="280" t="str">
        <f>'Crew Catering'!B26</f>
        <v>CREW 17</v>
      </c>
      <c r="C28" s="281">
        <f>'Crew Catering'!C26</f>
        <v>0</v>
      </c>
      <c r="D28" s="216"/>
      <c r="E28" s="217"/>
      <c r="F28" s="217"/>
      <c r="G28" s="217"/>
      <c r="H28" s="218"/>
      <c r="I28" s="282"/>
      <c r="J28" s="216"/>
      <c r="K28" s="217"/>
      <c r="L28" s="218"/>
      <c r="M28" s="216"/>
    </row>
    <row r="29" spans="1:13" x14ac:dyDescent="0.2">
      <c r="A29" s="279">
        <f>'Crew Catering'!A27</f>
        <v>18</v>
      </c>
      <c r="B29" s="280" t="str">
        <f>'Crew Catering'!B27</f>
        <v>CREW 18</v>
      </c>
      <c r="C29" s="281">
        <f>'Crew Catering'!C27</f>
        <v>0</v>
      </c>
      <c r="D29" s="216"/>
      <c r="E29" s="217"/>
      <c r="F29" s="217"/>
      <c r="G29" s="217"/>
      <c r="H29" s="218"/>
      <c r="I29" s="282"/>
      <c r="J29" s="216"/>
      <c r="K29" s="217"/>
      <c r="L29" s="218"/>
      <c r="M29" s="216"/>
    </row>
    <row r="30" spans="1:13" x14ac:dyDescent="0.2">
      <c r="A30" s="279">
        <f>'Crew Catering'!A28</f>
        <v>19</v>
      </c>
      <c r="B30" s="280" t="str">
        <f>'Crew Catering'!B28</f>
        <v>CREW 19</v>
      </c>
      <c r="C30" s="281">
        <f>'Crew Catering'!C28</f>
        <v>0</v>
      </c>
      <c r="D30" s="216"/>
      <c r="E30" s="217"/>
      <c r="F30" s="217"/>
      <c r="G30" s="217"/>
      <c r="H30" s="218"/>
      <c r="I30" s="282"/>
      <c r="J30" s="216"/>
      <c r="K30" s="217"/>
      <c r="L30" s="218"/>
      <c r="M30" s="216"/>
    </row>
    <row r="31" spans="1:13" x14ac:dyDescent="0.2">
      <c r="A31" s="279">
        <f>'Crew Catering'!A29</f>
        <v>0</v>
      </c>
      <c r="B31" s="280">
        <f>'Crew Catering'!B29</f>
        <v>0</v>
      </c>
      <c r="C31" s="281">
        <f>'Crew Catering'!C29</f>
        <v>0</v>
      </c>
      <c r="D31" s="216"/>
      <c r="E31" s="217"/>
      <c r="F31" s="217"/>
      <c r="G31" s="217"/>
      <c r="H31" s="218"/>
      <c r="I31" s="282"/>
      <c r="J31" s="216"/>
      <c r="K31" s="217"/>
      <c r="L31" s="218"/>
      <c r="M31" s="216"/>
    </row>
    <row r="32" spans="1:13" x14ac:dyDescent="0.2">
      <c r="A32" s="279">
        <f>'Crew Catering'!A30</f>
        <v>0</v>
      </c>
      <c r="B32" s="280">
        <f>'Crew Catering'!B30</f>
        <v>0</v>
      </c>
      <c r="C32" s="281">
        <f>'Crew Catering'!C30</f>
        <v>0</v>
      </c>
      <c r="D32" s="216"/>
      <c r="E32" s="217"/>
      <c r="F32" s="217"/>
      <c r="G32" s="217"/>
      <c r="H32" s="218"/>
      <c r="I32" s="282"/>
      <c r="J32" s="216"/>
      <c r="K32" s="217"/>
      <c r="L32" s="218"/>
      <c r="M32" s="216"/>
    </row>
    <row r="33" spans="1:13" x14ac:dyDescent="0.2">
      <c r="A33" s="279">
        <f>'Crew Catering'!A31</f>
        <v>0</v>
      </c>
      <c r="B33" s="280">
        <f>'Crew Catering'!B31</f>
        <v>0</v>
      </c>
      <c r="C33" s="281">
        <f>'Crew Catering'!C31</f>
        <v>0</v>
      </c>
      <c r="D33" s="216"/>
      <c r="E33" s="217"/>
      <c r="F33" s="217"/>
      <c r="G33" s="217"/>
      <c r="H33" s="218"/>
      <c r="I33" s="282"/>
      <c r="J33" s="216"/>
      <c r="K33" s="217"/>
      <c r="L33" s="218"/>
      <c r="M33" s="216"/>
    </row>
    <row r="34" spans="1:13" x14ac:dyDescent="0.2">
      <c r="A34" s="279">
        <f>'Crew Catering'!A32</f>
        <v>0</v>
      </c>
      <c r="B34" s="280">
        <f>'Crew Catering'!B32</f>
        <v>0</v>
      </c>
      <c r="C34" s="281">
        <f>'Crew Catering'!C32</f>
        <v>0</v>
      </c>
      <c r="D34" s="216"/>
      <c r="E34" s="217"/>
      <c r="F34" s="217"/>
      <c r="G34" s="217"/>
      <c r="H34" s="218"/>
      <c r="I34" s="282"/>
      <c r="J34" s="216"/>
      <c r="K34" s="217"/>
      <c r="L34" s="218"/>
      <c r="M34" s="216"/>
    </row>
    <row r="35" spans="1:13" x14ac:dyDescent="0.2">
      <c r="A35" s="279">
        <f>'Crew Catering'!A33</f>
        <v>0</v>
      </c>
      <c r="B35" s="280">
        <f>'Crew Catering'!B33</f>
        <v>0</v>
      </c>
      <c r="C35" s="281">
        <f>'Crew Catering'!C33</f>
        <v>0</v>
      </c>
      <c r="D35" s="216"/>
      <c r="E35" s="217"/>
      <c r="F35" s="217"/>
      <c r="G35" s="217"/>
      <c r="H35" s="218"/>
      <c r="I35" s="282"/>
      <c r="J35" s="216"/>
      <c r="K35" s="217"/>
      <c r="L35" s="218"/>
      <c r="M35" s="216"/>
    </row>
    <row r="36" spans="1:13" x14ac:dyDescent="0.2">
      <c r="A36" s="279">
        <f>'Crew Catering'!A34</f>
        <v>0</v>
      </c>
      <c r="B36" s="280">
        <f>'Crew Catering'!B34</f>
        <v>0</v>
      </c>
      <c r="C36" s="281">
        <f>'Crew Catering'!C34</f>
        <v>0</v>
      </c>
      <c r="D36" s="216"/>
      <c r="E36" s="217"/>
      <c r="F36" s="217"/>
      <c r="G36" s="217"/>
      <c r="H36" s="218"/>
      <c r="I36" s="282"/>
      <c r="J36" s="216"/>
      <c r="K36" s="217"/>
      <c r="L36" s="218"/>
      <c r="M36" s="216"/>
    </row>
    <row r="37" spans="1:13" x14ac:dyDescent="0.2">
      <c r="A37" s="279">
        <f>'Crew Catering'!A35</f>
        <v>0</v>
      </c>
      <c r="B37" s="280">
        <f>'Crew Catering'!B35</f>
        <v>0</v>
      </c>
      <c r="C37" s="281">
        <f>'Crew Catering'!C35</f>
        <v>0</v>
      </c>
      <c r="D37" s="216"/>
      <c r="E37" s="217"/>
      <c r="F37" s="217"/>
      <c r="G37" s="217"/>
      <c r="H37" s="218"/>
      <c r="I37" s="282"/>
      <c r="J37" s="216"/>
      <c r="K37" s="217"/>
      <c r="L37" s="218"/>
      <c r="M37" s="216"/>
    </row>
    <row r="38" spans="1:13" x14ac:dyDescent="0.2">
      <c r="A38" s="279">
        <f>'Crew Catering'!A36</f>
        <v>0</v>
      </c>
      <c r="B38" s="280">
        <f>'Crew Catering'!B36</f>
        <v>0</v>
      </c>
      <c r="C38" s="281">
        <f>'Crew Catering'!C36</f>
        <v>0</v>
      </c>
      <c r="D38" s="216"/>
      <c r="E38" s="217"/>
      <c r="F38" s="217"/>
      <c r="G38" s="217"/>
      <c r="H38" s="218"/>
      <c r="I38" s="282"/>
      <c r="J38" s="216"/>
      <c r="K38" s="217"/>
      <c r="L38" s="218"/>
      <c r="M38" s="216"/>
    </row>
    <row r="39" spans="1:13" x14ac:dyDescent="0.2">
      <c r="A39" s="279">
        <f>'Crew Catering'!A37</f>
        <v>0</v>
      </c>
      <c r="B39" s="280">
        <f>'Crew Catering'!B37</f>
        <v>0</v>
      </c>
      <c r="C39" s="281">
        <f>'Crew Catering'!C37</f>
        <v>0</v>
      </c>
      <c r="D39" s="216"/>
      <c r="E39" s="217"/>
      <c r="F39" s="217"/>
      <c r="G39" s="217"/>
      <c r="H39" s="218"/>
      <c r="I39" s="282"/>
      <c r="J39" s="216"/>
      <c r="K39" s="217"/>
      <c r="L39" s="218"/>
      <c r="M39" s="216"/>
    </row>
    <row r="40" spans="1:13" x14ac:dyDescent="0.2">
      <c r="A40" s="279">
        <f>'Crew Catering'!A38</f>
        <v>0</v>
      </c>
      <c r="B40" s="280">
        <f>'Crew Catering'!B38</f>
        <v>0</v>
      </c>
      <c r="C40" s="281">
        <f>'Crew Catering'!C38</f>
        <v>0</v>
      </c>
      <c r="D40" s="216"/>
      <c r="E40" s="217"/>
      <c r="F40" s="217"/>
      <c r="G40" s="217"/>
      <c r="H40" s="218"/>
      <c r="I40" s="282"/>
      <c r="J40" s="216"/>
      <c r="K40" s="217"/>
      <c r="L40" s="218"/>
      <c r="M40" s="216"/>
    </row>
    <row r="41" spans="1:13" x14ac:dyDescent="0.2">
      <c r="A41" s="279">
        <f>'Crew Catering'!A39</f>
        <v>0</v>
      </c>
      <c r="B41" s="280">
        <f>'Crew Catering'!B39</f>
        <v>0</v>
      </c>
      <c r="C41" s="281">
        <f>'Crew Catering'!C39</f>
        <v>0</v>
      </c>
      <c r="D41" s="216"/>
      <c r="E41" s="217"/>
      <c r="F41" s="217"/>
      <c r="G41" s="217"/>
      <c r="H41" s="218"/>
      <c r="I41" s="282"/>
      <c r="J41" s="216"/>
      <c r="K41" s="217"/>
      <c r="L41" s="218"/>
      <c r="M41" s="216"/>
    </row>
    <row r="42" spans="1:13" x14ac:dyDescent="0.2">
      <c r="A42" s="279">
        <f>'Crew Catering'!A40</f>
        <v>0</v>
      </c>
      <c r="B42" s="280">
        <f>'Crew Catering'!B40</f>
        <v>0</v>
      </c>
      <c r="C42" s="281">
        <f>'Crew Catering'!C40</f>
        <v>0</v>
      </c>
      <c r="D42" s="216"/>
      <c r="E42" s="217"/>
      <c r="F42" s="217"/>
      <c r="G42" s="217"/>
      <c r="H42" s="218"/>
      <c r="I42" s="282"/>
      <c r="J42" s="216"/>
      <c r="K42" s="217"/>
      <c r="L42" s="218"/>
      <c r="M42" s="216"/>
    </row>
    <row r="43" spans="1:13" x14ac:dyDescent="0.2">
      <c r="A43" s="279">
        <f>'Crew Catering'!A41</f>
        <v>0</v>
      </c>
      <c r="B43" s="280">
        <f>'Crew Catering'!B41</f>
        <v>0</v>
      </c>
      <c r="C43" s="281">
        <f>'Crew Catering'!C41</f>
        <v>0</v>
      </c>
      <c r="D43" s="216"/>
      <c r="E43" s="217"/>
      <c r="F43" s="217"/>
      <c r="G43" s="217"/>
      <c r="H43" s="218"/>
      <c r="I43" s="282"/>
      <c r="J43" s="216"/>
      <c r="K43" s="217"/>
      <c r="L43" s="218"/>
      <c r="M43" s="216"/>
    </row>
    <row r="44" spans="1:13" x14ac:dyDescent="0.2">
      <c r="A44" s="279">
        <f>'Crew Catering'!A42</f>
        <v>0</v>
      </c>
      <c r="B44" s="280">
        <f>'Crew Catering'!B42</f>
        <v>0</v>
      </c>
      <c r="C44" s="281">
        <f>'Crew Catering'!C42</f>
        <v>0</v>
      </c>
      <c r="D44" s="216"/>
      <c r="E44" s="217"/>
      <c r="F44" s="217"/>
      <c r="G44" s="217"/>
      <c r="H44" s="218"/>
      <c r="I44" s="282"/>
      <c r="J44" s="216"/>
      <c r="K44" s="217"/>
      <c r="L44" s="218"/>
      <c r="M44" s="216"/>
    </row>
    <row r="45" spans="1:13" x14ac:dyDescent="0.2">
      <c r="A45" s="279">
        <f>'Crew Catering'!A43</f>
        <v>0</v>
      </c>
      <c r="B45" s="280">
        <f>'Crew Catering'!B43</f>
        <v>0</v>
      </c>
      <c r="C45" s="281">
        <f>'Crew Catering'!C43</f>
        <v>0</v>
      </c>
      <c r="D45" s="216"/>
      <c r="E45" s="217"/>
      <c r="F45" s="217"/>
      <c r="G45" s="217"/>
      <c r="H45" s="218"/>
      <c r="I45" s="282"/>
      <c r="J45" s="216"/>
      <c r="K45" s="217"/>
      <c r="L45" s="218"/>
      <c r="M45" s="216"/>
    </row>
    <row r="46" spans="1:13" x14ac:dyDescent="0.2">
      <c r="A46" s="279">
        <f>'Crew Catering'!A44</f>
        <v>0</v>
      </c>
      <c r="B46" s="280">
        <f>'Crew Catering'!B44</f>
        <v>0</v>
      </c>
      <c r="C46" s="281">
        <f>'Crew Catering'!C44</f>
        <v>0</v>
      </c>
      <c r="D46" s="216"/>
      <c r="E46" s="217"/>
      <c r="F46" s="217"/>
      <c r="G46" s="217"/>
      <c r="H46" s="218"/>
      <c r="I46" s="282"/>
      <c r="J46" s="216"/>
      <c r="K46" s="217"/>
      <c r="L46" s="218"/>
      <c r="M46" s="216"/>
    </row>
    <row r="47" spans="1:13" x14ac:dyDescent="0.2">
      <c r="A47" s="279">
        <f>'Crew Catering'!A45</f>
        <v>0</v>
      </c>
      <c r="B47" s="280">
        <f>'Crew Catering'!B45</f>
        <v>0</v>
      </c>
      <c r="C47" s="281">
        <f>'Crew Catering'!C45</f>
        <v>0</v>
      </c>
      <c r="D47" s="216"/>
      <c r="E47" s="217"/>
      <c r="F47" s="217"/>
      <c r="G47" s="217"/>
      <c r="H47" s="218"/>
      <c r="I47" s="282"/>
      <c r="J47" s="216"/>
      <c r="K47" s="217"/>
      <c r="L47" s="218"/>
      <c r="M47" s="216"/>
    </row>
    <row r="48" spans="1:13" x14ac:dyDescent="0.2">
      <c r="A48" s="279">
        <f>'Crew Catering'!A46</f>
        <v>0</v>
      </c>
      <c r="B48" s="280">
        <f>'Crew Catering'!B46</f>
        <v>0</v>
      </c>
      <c r="C48" s="281">
        <f>'Crew Catering'!C46</f>
        <v>0</v>
      </c>
      <c r="D48" s="216"/>
      <c r="E48" s="217"/>
      <c r="F48" s="217"/>
      <c r="G48" s="217"/>
      <c r="H48" s="218"/>
      <c r="I48" s="282"/>
      <c r="J48" s="216"/>
      <c r="K48" s="217"/>
      <c r="L48" s="218"/>
      <c r="M48" s="216"/>
    </row>
    <row r="49" spans="1:13" x14ac:dyDescent="0.2">
      <c r="A49" s="279">
        <f>'Crew Catering'!A47</f>
        <v>0</v>
      </c>
      <c r="B49" s="280">
        <f>'Crew Catering'!B47</f>
        <v>0</v>
      </c>
      <c r="C49" s="281">
        <f>'Crew Catering'!C47</f>
        <v>0</v>
      </c>
      <c r="D49" s="216"/>
      <c r="E49" s="217"/>
      <c r="F49" s="217"/>
      <c r="G49" s="217"/>
      <c r="H49" s="218"/>
      <c r="I49" s="282"/>
      <c r="J49" s="216"/>
      <c r="K49" s="217"/>
      <c r="L49" s="218"/>
      <c r="M49" s="216"/>
    </row>
    <row r="50" spans="1:13" x14ac:dyDescent="0.2">
      <c r="A50" s="279">
        <f>'Crew Catering'!A48</f>
        <v>0</v>
      </c>
      <c r="B50" s="280">
        <f>'Crew Catering'!B48</f>
        <v>0</v>
      </c>
      <c r="C50" s="281">
        <f>'Crew Catering'!C48</f>
        <v>0</v>
      </c>
      <c r="D50" s="216"/>
      <c r="E50" s="217"/>
      <c r="F50" s="217"/>
      <c r="G50" s="217"/>
      <c r="H50" s="218"/>
      <c r="I50" s="282"/>
      <c r="J50" s="216"/>
      <c r="K50" s="217"/>
      <c r="L50" s="218"/>
      <c r="M50" s="216"/>
    </row>
    <row r="51" spans="1:13" x14ac:dyDescent="0.2">
      <c r="A51" s="279">
        <f>'Crew Catering'!A49</f>
        <v>0</v>
      </c>
      <c r="B51" s="280">
        <f>'Crew Catering'!B49</f>
        <v>0</v>
      </c>
      <c r="C51" s="281">
        <f>'Crew Catering'!C49</f>
        <v>0</v>
      </c>
      <c r="D51" s="216"/>
      <c r="E51" s="217"/>
      <c r="F51" s="217"/>
      <c r="G51" s="217"/>
      <c r="H51" s="218"/>
      <c r="I51" s="282"/>
      <c r="J51" s="216"/>
      <c r="K51" s="217"/>
      <c r="L51" s="218"/>
      <c r="M51" s="216"/>
    </row>
    <row r="52" spans="1:13" x14ac:dyDescent="0.2">
      <c r="A52" s="279">
        <f>'Crew Catering'!A50</f>
        <v>0</v>
      </c>
      <c r="B52" s="280">
        <f>'Crew Catering'!B50</f>
        <v>0</v>
      </c>
      <c r="C52" s="281">
        <f>'Crew Catering'!C50</f>
        <v>0</v>
      </c>
      <c r="D52" s="216"/>
      <c r="E52" s="217"/>
      <c r="F52" s="217"/>
      <c r="G52" s="217"/>
      <c r="H52" s="218"/>
      <c r="I52" s="282"/>
      <c r="J52" s="216"/>
      <c r="K52" s="217"/>
      <c r="L52" s="218"/>
      <c r="M52" s="216"/>
    </row>
    <row r="53" spans="1:13" x14ac:dyDescent="0.2">
      <c r="A53" s="279">
        <f>'Crew Catering'!A51</f>
        <v>0</v>
      </c>
      <c r="B53" s="280">
        <f>'Crew Catering'!B51</f>
        <v>0</v>
      </c>
      <c r="C53" s="281">
        <f>'Crew Catering'!C51</f>
        <v>0</v>
      </c>
      <c r="D53" s="216"/>
      <c r="E53" s="217"/>
      <c r="F53" s="217"/>
      <c r="G53" s="217"/>
      <c r="H53" s="218"/>
      <c r="I53" s="282"/>
      <c r="J53" s="216"/>
      <c r="K53" s="217"/>
      <c r="L53" s="218"/>
      <c r="M53" s="216"/>
    </row>
    <row r="54" spans="1:13" x14ac:dyDescent="0.2">
      <c r="A54" s="279">
        <f>'Crew Catering'!A52</f>
        <v>0</v>
      </c>
      <c r="B54" s="280">
        <f>'Crew Catering'!B52</f>
        <v>0</v>
      </c>
      <c r="C54" s="281">
        <f>'Crew Catering'!C52</f>
        <v>0</v>
      </c>
      <c r="D54" s="216"/>
      <c r="E54" s="217"/>
      <c r="F54" s="217"/>
      <c r="G54" s="217"/>
      <c r="H54" s="218"/>
      <c r="I54" s="282"/>
      <c r="J54" s="216"/>
      <c r="K54" s="217"/>
      <c r="L54" s="218"/>
      <c r="M54" s="216"/>
    </row>
    <row r="55" spans="1:13" x14ac:dyDescent="0.2">
      <c r="A55" s="279">
        <f>'Crew Catering'!A53</f>
        <v>0</v>
      </c>
      <c r="B55" s="280">
        <f>'Crew Catering'!B53</f>
        <v>0</v>
      </c>
      <c r="C55" s="281">
        <f>'Crew Catering'!C53</f>
        <v>0</v>
      </c>
      <c r="D55" s="216"/>
      <c r="E55" s="217"/>
      <c r="F55" s="217"/>
      <c r="G55" s="217"/>
      <c r="H55" s="218"/>
      <c r="I55" s="282"/>
      <c r="J55" s="216"/>
      <c r="K55" s="217"/>
      <c r="L55" s="218"/>
      <c r="M55" s="216"/>
    </row>
    <row r="56" spans="1:13" x14ac:dyDescent="0.2">
      <c r="A56" s="279">
        <f>'Crew Catering'!A54</f>
        <v>0</v>
      </c>
      <c r="B56" s="280">
        <f>'Crew Catering'!B54</f>
        <v>0</v>
      </c>
      <c r="C56" s="281">
        <f>'Crew Catering'!C54</f>
        <v>0</v>
      </c>
      <c r="D56" s="216"/>
      <c r="E56" s="217"/>
      <c r="F56" s="217"/>
      <c r="G56" s="217"/>
      <c r="H56" s="218"/>
      <c r="I56" s="282"/>
      <c r="J56" s="216"/>
      <c r="K56" s="217"/>
      <c r="L56" s="218"/>
      <c r="M56" s="216"/>
    </row>
    <row r="57" spans="1:13" x14ac:dyDescent="0.2">
      <c r="A57" s="279">
        <f>'Crew Catering'!A55</f>
        <v>0</v>
      </c>
      <c r="B57" s="280">
        <f>'Crew Catering'!B55</f>
        <v>0</v>
      </c>
      <c r="C57" s="281">
        <f>'Crew Catering'!C55</f>
        <v>0</v>
      </c>
      <c r="D57" s="216"/>
      <c r="E57" s="217"/>
      <c r="F57" s="217"/>
      <c r="G57" s="217"/>
      <c r="H57" s="218"/>
      <c r="I57" s="282"/>
      <c r="J57" s="216"/>
      <c r="K57" s="217"/>
      <c r="L57" s="218"/>
      <c r="M57" s="216"/>
    </row>
    <row r="59" spans="1:13" x14ac:dyDescent="0.2">
      <c r="A59" s="270" t="s">
        <v>157</v>
      </c>
      <c r="B59" s="283"/>
      <c r="C59" s="270" t="s">
        <v>158</v>
      </c>
      <c r="D59" s="283"/>
      <c r="G59" s="284" t="s">
        <v>159</v>
      </c>
      <c r="H59" s="30"/>
      <c r="I59" s="30"/>
    </row>
    <row r="60" spans="1:13" x14ac:dyDescent="0.2">
      <c r="A60" s="283"/>
      <c r="B60" s="283"/>
      <c r="C60" s="283"/>
      <c r="D60" s="283"/>
      <c r="G60" s="30"/>
      <c r="H60" s="30"/>
      <c r="I60" s="30"/>
    </row>
    <row r="61" spans="1:13" x14ac:dyDescent="0.2">
      <c r="A61" s="280" t="s">
        <v>160</v>
      </c>
      <c r="B61" s="285">
        <f>SUM(I12:I57)</f>
        <v>0</v>
      </c>
      <c r="C61" s="280" t="s">
        <v>161</v>
      </c>
      <c r="D61" s="634">
        <f>SUM(D12:D57)</f>
        <v>0</v>
      </c>
      <c r="E61" s="634"/>
      <c r="F61" s="236"/>
      <c r="G61" s="607" t="s">
        <v>162</v>
      </c>
      <c r="H61" s="607"/>
      <c r="I61" s="607"/>
    </row>
    <row r="62" spans="1:13" x14ac:dyDescent="0.2">
      <c r="A62" s="280" t="s">
        <v>153</v>
      </c>
      <c r="B62" s="285">
        <f>SUM(J12:J57)</f>
        <v>0</v>
      </c>
      <c r="C62" s="280" t="s">
        <v>163</v>
      </c>
      <c r="D62" s="634">
        <f>SUM(E12:E57)</f>
        <v>0</v>
      </c>
      <c r="E62" s="634"/>
      <c r="F62" s="236"/>
      <c r="G62" s="607" t="s">
        <v>162</v>
      </c>
      <c r="H62" s="607"/>
      <c r="I62" s="607"/>
    </row>
    <row r="63" spans="1:13" x14ac:dyDescent="0.2">
      <c r="A63" s="280" t="s">
        <v>154</v>
      </c>
      <c r="B63" s="285">
        <f>SUM(K12:K57)</f>
        <v>0</v>
      </c>
      <c r="C63" s="280" t="s">
        <v>164</v>
      </c>
      <c r="D63" s="634">
        <f>SUM(F12:F57)</f>
        <v>0</v>
      </c>
      <c r="E63" s="634"/>
      <c r="F63" s="236"/>
      <c r="G63" s="607" t="s">
        <v>162</v>
      </c>
      <c r="H63" s="607"/>
      <c r="I63" s="607"/>
    </row>
    <row r="64" spans="1:13" x14ac:dyDescent="0.2">
      <c r="A64" s="280" t="s">
        <v>165</v>
      </c>
      <c r="B64" s="285">
        <f>SUM(L12:L57)</f>
        <v>0</v>
      </c>
      <c r="C64" s="280" t="s">
        <v>166</v>
      </c>
      <c r="D64" s="634">
        <f>SUM(G12:G57)</f>
        <v>0</v>
      </c>
      <c r="E64" s="634"/>
      <c r="F64" s="236"/>
      <c r="G64" s="607" t="s">
        <v>162</v>
      </c>
      <c r="H64" s="607"/>
      <c r="I64" s="607"/>
    </row>
    <row r="65" spans="1:9" x14ac:dyDescent="0.2">
      <c r="A65" s="280" t="s">
        <v>167</v>
      </c>
      <c r="B65" s="285">
        <f>SUM(M12:M57)</f>
        <v>0</v>
      </c>
      <c r="C65" s="280" t="s">
        <v>168</v>
      </c>
      <c r="D65" s="634">
        <f>SUM(H12:H57)</f>
        <v>0</v>
      </c>
      <c r="E65" s="634"/>
      <c r="F65" s="236"/>
      <c r="G65" s="607" t="s">
        <v>162</v>
      </c>
      <c r="H65" s="607"/>
      <c r="I65" s="607"/>
    </row>
  </sheetData>
  <mergeCells count="25">
    <mergeCell ref="G64:I64"/>
    <mergeCell ref="I10:I11"/>
    <mergeCell ref="G65:I65"/>
    <mergeCell ref="D61:E61"/>
    <mergeCell ref="D62:E62"/>
    <mergeCell ref="D63:E63"/>
    <mergeCell ref="D64:E64"/>
    <mergeCell ref="D65:E65"/>
    <mergeCell ref="G61:I61"/>
    <mergeCell ref="G62:I62"/>
    <mergeCell ref="G63:I63"/>
    <mergeCell ref="A9:A11"/>
    <mergeCell ref="B9:B11"/>
    <mergeCell ref="C9:C11"/>
    <mergeCell ref="L10:L11"/>
    <mergeCell ref="D9:H9"/>
    <mergeCell ref="K10:K11"/>
    <mergeCell ref="M10:M11"/>
    <mergeCell ref="D10:H10"/>
    <mergeCell ref="B1:I1"/>
    <mergeCell ref="B3:I3"/>
    <mergeCell ref="B5:I5"/>
    <mergeCell ref="B7:I7"/>
    <mergeCell ref="I9:M9"/>
    <mergeCell ref="J10:J11"/>
  </mergeCells>
  <phoneticPr fontId="3"/>
  <pageMargins left="0.25" right="0.25" top="0.75" bottom="0.75" header="0.3" footer="0.3"/>
  <pageSetup paperSize="9" scale="78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9"/>
  <sheetViews>
    <sheetView zoomScaleSheetLayoutView="20" workbookViewId="0">
      <selection activeCell="G49" sqref="G49"/>
    </sheetView>
  </sheetViews>
  <sheetFormatPr baseColWidth="10" defaultColWidth="11" defaultRowHeight="14" x14ac:dyDescent="0.2"/>
  <cols>
    <col min="1" max="1" width="21.6640625" style="3" customWidth="1"/>
    <col min="2" max="2" width="19.1640625" style="3" customWidth="1"/>
    <col min="3" max="3" width="15.6640625" style="3" customWidth="1"/>
    <col min="4" max="4" width="14.33203125" style="2" bestFit="1" customWidth="1"/>
    <col min="5" max="5" width="12.5" style="2" customWidth="1"/>
    <col min="6" max="7" width="12.5" style="93" customWidth="1"/>
    <col min="8" max="8" width="21.33203125" style="3" customWidth="1"/>
    <col min="9" max="9" width="11.1640625" style="3" customWidth="1"/>
    <col min="10" max="10" width="11" style="3" customWidth="1"/>
    <col min="11" max="16384" width="11" style="3"/>
  </cols>
  <sheetData>
    <row r="1" spans="1:9" ht="16.5" customHeight="1" x14ac:dyDescent="0.2">
      <c r="A1" s="1" t="s">
        <v>1</v>
      </c>
      <c r="B1" s="540" t="str">
        <f>'Event Budget Summary'!B3:C3</f>
        <v>16th September</v>
      </c>
      <c r="C1" s="541"/>
      <c r="G1" s="94"/>
    </row>
    <row r="2" spans="1:9" ht="3" customHeight="1" x14ac:dyDescent="0.2">
      <c r="A2" s="4"/>
      <c r="B2" s="5"/>
      <c r="C2" s="5"/>
      <c r="G2" s="94"/>
    </row>
    <row r="3" spans="1:9" ht="16.5" customHeight="1" x14ac:dyDescent="0.2">
      <c r="A3" s="1" t="s">
        <v>2</v>
      </c>
      <c r="B3" s="542" t="str">
        <f>'Event Budget Summary'!B5:C5</f>
        <v>Niccy Hallifax</v>
      </c>
      <c r="C3" s="541"/>
      <c r="G3" s="94"/>
    </row>
    <row r="4" spans="1:9" ht="3" customHeight="1" x14ac:dyDescent="0.2">
      <c r="A4" s="4"/>
      <c r="B4" s="5"/>
      <c r="C4" s="5"/>
      <c r="G4" s="94"/>
    </row>
    <row r="5" spans="1:9" ht="16.5" customHeight="1" x14ac:dyDescent="0.2">
      <c r="A5" s="1" t="s">
        <v>3</v>
      </c>
      <c r="B5" s="542" t="str">
        <f>'Event Budget Summary'!B7:C7</f>
        <v>Hull 2017</v>
      </c>
      <c r="C5" s="541"/>
      <c r="G5" s="94"/>
    </row>
    <row r="6" spans="1:9" ht="3.75" customHeight="1" x14ac:dyDescent="0.2">
      <c r="A6" s="6"/>
      <c r="B6" s="7"/>
      <c r="C6" s="7"/>
      <c r="G6" s="94"/>
    </row>
    <row r="7" spans="1:9" ht="15" thickBot="1" x14ac:dyDescent="0.25">
      <c r="A7" s="8"/>
      <c r="D7" s="3"/>
      <c r="G7" s="94"/>
    </row>
    <row r="8" spans="1:9" ht="22.5" customHeight="1" thickBot="1" x14ac:dyDescent="0.3">
      <c r="A8" s="543" t="s">
        <v>33</v>
      </c>
      <c r="B8" s="544"/>
      <c r="C8" s="545"/>
      <c r="D8" s="95"/>
      <c r="E8" s="95">
        <f>D8</f>
        <v>0</v>
      </c>
      <c r="F8" s="95"/>
      <c r="G8" s="95">
        <f>E8*1.2</f>
        <v>0</v>
      </c>
    </row>
    <row r="9" spans="1:9" ht="17" thickBot="1" x14ac:dyDescent="0.25">
      <c r="A9" s="9"/>
      <c r="B9" s="9"/>
      <c r="C9" s="10"/>
      <c r="D9" s="11" t="s">
        <v>6</v>
      </c>
      <c r="E9" s="12"/>
      <c r="F9" s="12"/>
      <c r="G9" s="12" t="s">
        <v>7</v>
      </c>
    </row>
    <row r="10" spans="1:9" ht="15" customHeight="1" thickTop="1" x14ac:dyDescent="0.2">
      <c r="A10" s="522" t="s">
        <v>34</v>
      </c>
      <c r="B10" s="523"/>
      <c r="C10" s="524"/>
      <c r="D10" s="14">
        <f>D36</f>
        <v>0</v>
      </c>
      <c r="E10" s="15">
        <f>E36</f>
        <v>0</v>
      </c>
      <c r="F10" s="15">
        <f>F36</f>
        <v>0</v>
      </c>
      <c r="G10" s="15">
        <f>G36</f>
        <v>0</v>
      </c>
      <c r="H10" s="96"/>
      <c r="I10" s="96"/>
    </row>
    <row r="11" spans="1:9" ht="15" customHeight="1" x14ac:dyDescent="0.2">
      <c r="A11" s="535" t="s">
        <v>35</v>
      </c>
      <c r="B11" s="536"/>
      <c r="C11" s="537"/>
      <c r="D11" s="17">
        <f>D44</f>
        <v>0</v>
      </c>
      <c r="E11" s="18">
        <f>E44</f>
        <v>0</v>
      </c>
      <c r="F11" s="18">
        <f>F44</f>
        <v>0</v>
      </c>
      <c r="G11" s="18">
        <f>G44</f>
        <v>0</v>
      </c>
      <c r="H11" s="97"/>
      <c r="I11" s="97"/>
    </row>
    <row r="12" spans="1:9" ht="15" customHeight="1" x14ac:dyDescent="0.2">
      <c r="A12" s="535" t="s">
        <v>36</v>
      </c>
      <c r="B12" s="536"/>
      <c r="C12" s="537"/>
      <c r="D12" s="17">
        <f>D49</f>
        <v>0</v>
      </c>
      <c r="E12" s="18">
        <f>E49</f>
        <v>0</v>
      </c>
      <c r="F12" s="18">
        <f>F49</f>
        <v>0</v>
      </c>
      <c r="G12" s="18">
        <f>G49</f>
        <v>0</v>
      </c>
      <c r="H12" s="98"/>
      <c r="I12" s="98"/>
    </row>
    <row r="13" spans="1:9" ht="15" customHeight="1" x14ac:dyDescent="0.2">
      <c r="A13" s="535" t="s">
        <v>37</v>
      </c>
      <c r="B13" s="536"/>
      <c r="C13" s="537"/>
      <c r="D13" s="17">
        <f>D61</f>
        <v>0</v>
      </c>
      <c r="E13" s="18">
        <f>E61</f>
        <v>0</v>
      </c>
      <c r="F13" s="18">
        <f>F61</f>
        <v>0</v>
      </c>
      <c r="G13" s="18">
        <f>G61</f>
        <v>0</v>
      </c>
      <c r="H13" s="98"/>
      <c r="I13" s="98"/>
    </row>
    <row r="14" spans="1:9" ht="15" customHeight="1" x14ac:dyDescent="0.2">
      <c r="A14" s="535" t="s">
        <v>38</v>
      </c>
      <c r="B14" s="536"/>
      <c r="C14" s="537"/>
      <c r="D14" s="17">
        <f>D73</f>
        <v>0</v>
      </c>
      <c r="E14" s="18">
        <f>E73</f>
        <v>0</v>
      </c>
      <c r="F14" s="18">
        <f>F73</f>
        <v>0</v>
      </c>
      <c r="G14" s="18">
        <f>G73</f>
        <v>0</v>
      </c>
      <c r="H14" s="98"/>
      <c r="I14" s="98"/>
    </row>
    <row r="15" spans="1:9" ht="15" customHeight="1" x14ac:dyDescent="0.2">
      <c r="A15" s="535" t="s">
        <v>39</v>
      </c>
      <c r="B15" s="536"/>
      <c r="C15" s="537"/>
      <c r="D15" s="17">
        <f>D83</f>
        <v>0</v>
      </c>
      <c r="E15" s="18">
        <f>E83</f>
        <v>0</v>
      </c>
      <c r="F15" s="18">
        <f>F83</f>
        <v>0</v>
      </c>
      <c r="G15" s="18">
        <f>G83</f>
        <v>0</v>
      </c>
      <c r="H15" s="98"/>
      <c r="I15" s="98"/>
    </row>
    <row r="16" spans="1:9" ht="15" customHeight="1" x14ac:dyDescent="0.2">
      <c r="A16" s="535" t="s">
        <v>40</v>
      </c>
      <c r="B16" s="536"/>
      <c r="C16" s="537"/>
      <c r="D16" s="17">
        <f>D97</f>
        <v>0</v>
      </c>
      <c r="E16" s="18">
        <f>E97</f>
        <v>0</v>
      </c>
      <c r="F16" s="18">
        <f>F97</f>
        <v>0</v>
      </c>
      <c r="G16" s="18">
        <f>G97</f>
        <v>0</v>
      </c>
      <c r="H16" s="98"/>
      <c r="I16" s="98"/>
    </row>
    <row r="17" spans="1:12" ht="15" customHeight="1" thickBot="1" x14ac:dyDescent="0.25">
      <c r="A17" s="546" t="s">
        <v>12</v>
      </c>
      <c r="B17" s="547"/>
      <c r="C17" s="548"/>
      <c r="D17" s="99">
        <f>D109</f>
        <v>0</v>
      </c>
      <c r="E17" s="100">
        <f>E109</f>
        <v>0</v>
      </c>
      <c r="F17" s="100">
        <f>F109</f>
        <v>0</v>
      </c>
      <c r="G17" s="100">
        <f>G109</f>
        <v>0</v>
      </c>
      <c r="H17" s="98"/>
      <c r="I17" s="98"/>
    </row>
    <row r="18" spans="1:12" ht="7.5" customHeight="1" thickTop="1" thickBot="1" x14ac:dyDescent="0.25">
      <c r="A18" s="23"/>
      <c r="B18" s="23"/>
      <c r="C18" s="101"/>
      <c r="D18" s="24"/>
      <c r="E18" s="3"/>
      <c r="F18" s="30"/>
      <c r="G18" s="30"/>
      <c r="H18" s="102"/>
      <c r="I18" s="102"/>
    </row>
    <row r="19" spans="1:12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4">
        <f>SUM(F10:F17)</f>
        <v>0</v>
      </c>
      <c r="G19" s="105">
        <f>SUM(G10:G17)</f>
        <v>0</v>
      </c>
    </row>
    <row r="20" spans="1:12" ht="21" x14ac:dyDescent="0.25">
      <c r="A20" s="23"/>
      <c r="B20" s="531" t="s">
        <v>13</v>
      </c>
      <c r="C20" s="532"/>
      <c r="D20" s="107">
        <f>SUM(D27:D36)+SUM(D40:D49)+SUM(D53:D62)+SUM(D66:D75)+SUM(D79:D88)+SUM(D92:D101)+SUM(D105:D114)+SUM(D118:D127)</f>
        <v>0</v>
      </c>
      <c r="E20" s="107">
        <f>SUM(E27:E36)+SUM(E40:E49)+SUM(E53:E62)+SUM(E66:E75)+SUM(E79:E88)+SUM(E92:E101)+SUM(E105:E114)+SUM(E118:E127)</f>
        <v>0</v>
      </c>
      <c r="F20" s="107">
        <f>SUM(F27:F36)+SUM(F40:F49)+SUM(F53:F62)+SUM(F66:F75)+SUM(F79:F88)+SUM(F92:F101)+SUM(F105:F114)+SUM(F118:F127)</f>
        <v>0</v>
      </c>
      <c r="G20" s="108">
        <f>SUM(G27:G36)+SUM(G40:G49)+SUM(G53:G62)+SUM(G66:G75)+SUM(G79:G88)+SUM(G92:G101)+SUM(G105:G114)+SUM(G118:G127)</f>
        <v>0</v>
      </c>
    </row>
    <row r="21" spans="1:12" ht="15" customHeight="1" thickBot="1" x14ac:dyDescent="0.25">
      <c r="B21" s="533"/>
      <c r="C21" s="534"/>
      <c r="D21" s="109" t="str">
        <f>IF(D19-D20=0, "Good", "Bad")</f>
        <v>Good</v>
      </c>
      <c r="E21" s="110" t="str">
        <f>IF(E19-E20=0, "Good", "Bad")</f>
        <v>Good</v>
      </c>
      <c r="F21" s="110" t="str">
        <f>IF(F19-F20=0, "Good", "Bad")</f>
        <v>Good</v>
      </c>
      <c r="G21" s="111" t="str">
        <f>IF(G19-G20=0, "Good", "Bad")</f>
        <v>Good</v>
      </c>
    </row>
    <row r="22" spans="1:12" ht="18" customHeight="1" thickBot="1" x14ac:dyDescent="0.25">
      <c r="A22" s="26" t="s">
        <v>16</v>
      </c>
      <c r="B22" s="27"/>
      <c r="C22" s="28">
        <v>0</v>
      </c>
      <c r="D22" s="25">
        <f>SUM(D8)*C22</f>
        <v>0</v>
      </c>
      <c r="E22" s="3"/>
      <c r="F22" s="30"/>
      <c r="G22" s="30"/>
    </row>
    <row r="23" spans="1:12" ht="15" customHeight="1" thickBot="1" x14ac:dyDescent="0.25">
      <c r="A23" s="29"/>
      <c r="B23" s="30"/>
      <c r="C23" s="112"/>
      <c r="D23" s="113"/>
      <c r="E23" s="3"/>
      <c r="F23" s="30"/>
      <c r="G23" s="30"/>
    </row>
    <row r="24" spans="1:12" ht="22.5" customHeight="1" thickBot="1" x14ac:dyDescent="0.3">
      <c r="A24" s="31" t="s">
        <v>17</v>
      </c>
      <c r="B24" s="32"/>
      <c r="C24" s="33"/>
      <c r="D24" s="34">
        <f>SUM(D8-D19-D22)</f>
        <v>0</v>
      </c>
      <c r="E24" s="34">
        <f>SUM(E8-E19-E22)</f>
        <v>0</v>
      </c>
      <c r="F24" s="34"/>
      <c r="G24" s="34">
        <f>SUM(G8-G19-G22)</f>
        <v>0</v>
      </c>
      <c r="H24" s="114" t="s">
        <v>18</v>
      </c>
    </row>
    <row r="25" spans="1:12" ht="15" thickBot="1" x14ac:dyDescent="0.25">
      <c r="A25" s="8"/>
    </row>
    <row r="26" spans="1:12" ht="12" customHeight="1" thickBot="1" x14ac:dyDescent="0.25">
      <c r="A26" s="13" t="s">
        <v>19</v>
      </c>
      <c r="B26" s="13" t="s">
        <v>20</v>
      </c>
      <c r="C26" s="13" t="s">
        <v>21</v>
      </c>
      <c r="D26" s="35" t="s">
        <v>22</v>
      </c>
      <c r="E26" s="302" t="s">
        <v>23</v>
      </c>
      <c r="F26" s="302" t="s">
        <v>24</v>
      </c>
      <c r="G26" s="302" t="s">
        <v>25</v>
      </c>
      <c r="H26" s="13" t="s">
        <v>26</v>
      </c>
      <c r="I26" s="13" t="s">
        <v>27</v>
      </c>
      <c r="J26" s="13" t="s">
        <v>28</v>
      </c>
      <c r="K26" s="13" t="s">
        <v>29</v>
      </c>
      <c r="L26" s="13" t="s">
        <v>30</v>
      </c>
    </row>
    <row r="27" spans="1:12" ht="12" customHeight="1" x14ac:dyDescent="0.2">
      <c r="A27" s="549" t="str">
        <f>A10</f>
        <v>A</v>
      </c>
      <c r="B27" s="37"/>
      <c r="C27" s="37"/>
      <c r="D27" s="38"/>
      <c r="E27" s="314"/>
      <c r="F27" s="303">
        <f>E27*0.2</f>
        <v>0</v>
      </c>
      <c r="G27" s="303">
        <f>E27+F27</f>
        <v>0</v>
      </c>
      <c r="H27" s="16"/>
      <c r="I27" s="16"/>
      <c r="J27" s="16"/>
      <c r="K27" s="16"/>
      <c r="L27" s="16"/>
    </row>
    <row r="28" spans="1:12" ht="12" customHeight="1" x14ac:dyDescent="0.2">
      <c r="A28" s="550"/>
      <c r="B28" s="40"/>
      <c r="C28" s="40"/>
      <c r="D28" s="38"/>
      <c r="E28" s="314"/>
      <c r="F28" s="304">
        <f t="shared" ref="F28:F36" si="0">E28*0.2</f>
        <v>0</v>
      </c>
      <c r="G28" s="304">
        <f t="shared" ref="G28:G36" si="1">E28+F28</f>
        <v>0</v>
      </c>
      <c r="H28" s="19"/>
      <c r="I28" s="19"/>
      <c r="J28" s="19"/>
      <c r="K28" s="19"/>
      <c r="L28" s="19"/>
    </row>
    <row r="29" spans="1:12" ht="12" customHeight="1" x14ac:dyDescent="0.2">
      <c r="A29" s="550"/>
      <c r="B29" s="40"/>
      <c r="C29" s="40"/>
      <c r="D29" s="38"/>
      <c r="E29" s="314"/>
      <c r="F29" s="304">
        <f t="shared" si="0"/>
        <v>0</v>
      </c>
      <c r="G29" s="304">
        <f t="shared" si="1"/>
        <v>0</v>
      </c>
      <c r="H29" s="19"/>
      <c r="I29" s="19"/>
      <c r="J29" s="19"/>
      <c r="K29" s="19"/>
      <c r="L29" s="19"/>
    </row>
    <row r="30" spans="1:12" ht="12" customHeight="1" x14ac:dyDescent="0.2">
      <c r="A30" s="550"/>
      <c r="B30" s="40"/>
      <c r="C30" s="40"/>
      <c r="D30" s="38"/>
      <c r="E30" s="314"/>
      <c r="F30" s="304">
        <f t="shared" si="0"/>
        <v>0</v>
      </c>
      <c r="G30" s="304">
        <f t="shared" si="1"/>
        <v>0</v>
      </c>
      <c r="H30" s="19"/>
      <c r="I30" s="19"/>
      <c r="J30" s="19"/>
      <c r="K30" s="19"/>
      <c r="L30" s="19"/>
    </row>
    <row r="31" spans="1:12" ht="12" customHeight="1" x14ac:dyDescent="0.2">
      <c r="A31" s="550"/>
      <c r="B31" s="40"/>
      <c r="C31" s="40"/>
      <c r="D31" s="38"/>
      <c r="E31" s="314"/>
      <c r="F31" s="304">
        <f t="shared" si="0"/>
        <v>0</v>
      </c>
      <c r="G31" s="304">
        <f t="shared" si="1"/>
        <v>0</v>
      </c>
      <c r="H31" s="19"/>
      <c r="I31" s="19"/>
      <c r="J31" s="19"/>
      <c r="K31" s="19"/>
      <c r="L31" s="19"/>
    </row>
    <row r="32" spans="1:12" ht="12" customHeight="1" x14ac:dyDescent="0.2">
      <c r="A32" s="550"/>
      <c r="B32" s="40"/>
      <c r="C32" s="40"/>
      <c r="D32" s="38"/>
      <c r="E32" s="314"/>
      <c r="F32" s="304">
        <f t="shared" si="0"/>
        <v>0</v>
      </c>
      <c r="G32" s="304">
        <f t="shared" si="1"/>
        <v>0</v>
      </c>
      <c r="H32" s="19"/>
      <c r="I32" s="19"/>
      <c r="J32" s="19"/>
      <c r="K32" s="19"/>
      <c r="L32" s="19"/>
    </row>
    <row r="33" spans="1:12" ht="12" customHeight="1" x14ac:dyDescent="0.2">
      <c r="A33" s="550"/>
      <c r="B33" s="40"/>
      <c r="C33" s="40"/>
      <c r="D33" s="38"/>
      <c r="E33" s="314"/>
      <c r="F33" s="304">
        <f t="shared" si="0"/>
        <v>0</v>
      </c>
      <c r="G33" s="304">
        <f t="shared" si="1"/>
        <v>0</v>
      </c>
      <c r="H33" s="19"/>
      <c r="I33" s="19"/>
      <c r="J33" s="19"/>
      <c r="K33" s="19"/>
      <c r="L33" s="19"/>
    </row>
    <row r="34" spans="1:12" ht="12" customHeight="1" x14ac:dyDescent="0.2">
      <c r="A34" s="551"/>
      <c r="B34" s="41"/>
      <c r="C34" s="41"/>
      <c r="D34" s="38"/>
      <c r="E34" s="314"/>
      <c r="F34" s="304">
        <f t="shared" si="0"/>
        <v>0</v>
      </c>
      <c r="G34" s="304">
        <f t="shared" si="1"/>
        <v>0</v>
      </c>
      <c r="H34" s="21"/>
      <c r="I34" s="21"/>
      <c r="J34" s="21"/>
      <c r="K34" s="21"/>
      <c r="L34" s="21"/>
    </row>
    <row r="35" spans="1:12" ht="12" customHeight="1" x14ac:dyDescent="0.2">
      <c r="A35" s="551"/>
      <c r="B35" s="41"/>
      <c r="C35" s="41"/>
      <c r="D35" s="38"/>
      <c r="E35" s="314"/>
      <c r="F35" s="304">
        <f t="shared" si="0"/>
        <v>0</v>
      </c>
      <c r="G35" s="304">
        <f t="shared" si="1"/>
        <v>0</v>
      </c>
      <c r="H35" s="21"/>
      <c r="I35" s="21"/>
      <c r="J35" s="21"/>
      <c r="K35" s="21"/>
      <c r="L35" s="21"/>
    </row>
    <row r="36" spans="1:12" ht="12" customHeight="1" thickBot="1" x14ac:dyDescent="0.25">
      <c r="A36" s="552"/>
      <c r="B36" s="42"/>
      <c r="C36" s="43"/>
      <c r="D36" s="38"/>
      <c r="E36" s="316"/>
      <c r="F36" s="305">
        <f t="shared" si="0"/>
        <v>0</v>
      </c>
      <c r="G36" s="305">
        <f t="shared" si="1"/>
        <v>0</v>
      </c>
      <c r="H36" s="44"/>
      <c r="I36" s="44"/>
      <c r="J36" s="44"/>
      <c r="K36" s="44"/>
      <c r="L36" s="44"/>
    </row>
    <row r="37" spans="1:12" ht="12" customHeight="1" thickBot="1" x14ac:dyDescent="0.25">
      <c r="A37" s="45"/>
      <c r="B37" s="46"/>
      <c r="C37" s="47"/>
      <c r="D37" s="48">
        <f>SUM(D27:D36)</f>
        <v>0</v>
      </c>
      <c r="E37" s="317">
        <f>SUM(E27:E36)</f>
        <v>0</v>
      </c>
      <c r="F37" s="306"/>
      <c r="G37" s="306"/>
      <c r="H37" s="51"/>
      <c r="I37" s="51"/>
      <c r="J37" s="51"/>
      <c r="K37" s="51"/>
      <c r="L37" s="51"/>
    </row>
    <row r="38" spans="1:12" ht="12" customHeight="1" thickBot="1" x14ac:dyDescent="0.25">
      <c r="A38" s="52"/>
      <c r="B38" s="53"/>
      <c r="C38" s="53"/>
      <c r="D38" s="54"/>
      <c r="E38" s="306"/>
      <c r="F38" s="306"/>
      <c r="G38" s="306"/>
      <c r="H38" s="55"/>
      <c r="I38" s="55"/>
      <c r="J38" s="55"/>
      <c r="K38" s="55"/>
      <c r="L38" s="55"/>
    </row>
    <row r="39" spans="1:12" ht="12" customHeight="1" thickBot="1" x14ac:dyDescent="0.25">
      <c r="A39" s="13" t="s">
        <v>19</v>
      </c>
      <c r="B39" s="13" t="s">
        <v>20</v>
      </c>
      <c r="C39" s="13" t="s">
        <v>21</v>
      </c>
      <c r="D39" s="35" t="s">
        <v>22</v>
      </c>
      <c r="E39" s="302" t="s">
        <v>23</v>
      </c>
      <c r="F39" s="307" t="s">
        <v>24</v>
      </c>
      <c r="G39" s="307" t="s">
        <v>25</v>
      </c>
      <c r="H39" s="13" t="s">
        <v>26</v>
      </c>
      <c r="I39" s="13" t="s">
        <v>27</v>
      </c>
      <c r="J39" s="13" t="s">
        <v>28</v>
      </c>
      <c r="K39" s="13" t="s">
        <v>29</v>
      </c>
      <c r="L39" s="13" t="s">
        <v>30</v>
      </c>
    </row>
    <row r="40" spans="1:12" ht="12" customHeight="1" x14ac:dyDescent="0.2">
      <c r="A40" s="549" t="str">
        <f>A11</f>
        <v>B</v>
      </c>
      <c r="B40" s="56"/>
      <c r="C40" s="37"/>
      <c r="D40" s="38"/>
      <c r="E40" s="318"/>
      <c r="F40" s="308">
        <f>E40*0.2</f>
        <v>0</v>
      </c>
      <c r="G40" s="308">
        <f>E40+F40</f>
        <v>0</v>
      </c>
      <c r="H40" s="58"/>
      <c r="I40" s="58"/>
      <c r="J40" s="58"/>
      <c r="K40" s="58"/>
      <c r="L40" s="58"/>
    </row>
    <row r="41" spans="1:12" ht="12" customHeight="1" x14ac:dyDescent="0.2">
      <c r="A41" s="550"/>
      <c r="B41" s="40"/>
      <c r="C41" s="40"/>
      <c r="D41" s="38"/>
      <c r="E41" s="318"/>
      <c r="F41" s="309">
        <f t="shared" ref="F41:F49" si="2">E41*0.2</f>
        <v>0</v>
      </c>
      <c r="G41" s="309">
        <f t="shared" ref="G41:G49" si="3">E41+F41</f>
        <v>0</v>
      </c>
      <c r="H41" s="59"/>
      <c r="I41" s="59"/>
      <c r="J41" s="59"/>
      <c r="K41" s="59"/>
      <c r="L41" s="59"/>
    </row>
    <row r="42" spans="1:12" ht="12" customHeight="1" x14ac:dyDescent="0.2">
      <c r="A42" s="550"/>
      <c r="B42" s="40"/>
      <c r="C42" s="40"/>
      <c r="D42" s="38"/>
      <c r="E42" s="318"/>
      <c r="F42" s="309">
        <f t="shared" si="2"/>
        <v>0</v>
      </c>
      <c r="G42" s="309">
        <f t="shared" si="3"/>
        <v>0</v>
      </c>
      <c r="H42" s="59"/>
      <c r="I42" s="59"/>
      <c r="J42" s="59"/>
      <c r="K42" s="59"/>
      <c r="L42" s="59"/>
    </row>
    <row r="43" spans="1:12" ht="12" customHeight="1" x14ac:dyDescent="0.2">
      <c r="A43" s="550"/>
      <c r="B43" s="40"/>
      <c r="C43" s="40"/>
      <c r="D43" s="38"/>
      <c r="E43" s="318"/>
      <c r="F43" s="309">
        <f t="shared" si="2"/>
        <v>0</v>
      </c>
      <c r="G43" s="309">
        <f t="shared" si="3"/>
        <v>0</v>
      </c>
      <c r="H43" s="59"/>
      <c r="I43" s="59"/>
      <c r="J43" s="59"/>
      <c r="K43" s="59"/>
      <c r="L43" s="59"/>
    </row>
    <row r="44" spans="1:12" ht="12" customHeight="1" x14ac:dyDescent="0.2">
      <c r="A44" s="550"/>
      <c r="B44" s="40"/>
      <c r="C44" s="40"/>
      <c r="D44" s="38"/>
      <c r="E44" s="318"/>
      <c r="F44" s="309">
        <f t="shared" si="2"/>
        <v>0</v>
      </c>
      <c r="G44" s="309">
        <f t="shared" si="3"/>
        <v>0</v>
      </c>
      <c r="H44" s="59"/>
      <c r="I44" s="59"/>
      <c r="J44" s="59"/>
      <c r="K44" s="59"/>
      <c r="L44" s="59"/>
    </row>
    <row r="45" spans="1:12" ht="12" customHeight="1" x14ac:dyDescent="0.2">
      <c r="A45" s="550"/>
      <c r="B45" s="40"/>
      <c r="C45" s="40"/>
      <c r="D45" s="38"/>
      <c r="E45" s="318"/>
      <c r="F45" s="309">
        <f t="shared" si="2"/>
        <v>0</v>
      </c>
      <c r="G45" s="309">
        <f t="shared" si="3"/>
        <v>0</v>
      </c>
      <c r="H45" s="59"/>
      <c r="I45" s="59"/>
      <c r="J45" s="59"/>
      <c r="K45" s="59"/>
      <c r="L45" s="59"/>
    </row>
    <row r="46" spans="1:12" ht="12" customHeight="1" x14ac:dyDescent="0.2">
      <c r="A46" s="551"/>
      <c r="B46" s="41"/>
      <c r="C46" s="41"/>
      <c r="D46" s="38"/>
      <c r="E46" s="318"/>
      <c r="F46" s="309">
        <f t="shared" si="2"/>
        <v>0</v>
      </c>
      <c r="G46" s="309">
        <f t="shared" si="3"/>
        <v>0</v>
      </c>
      <c r="H46" s="21"/>
      <c r="I46" s="21"/>
      <c r="J46" s="21"/>
      <c r="K46" s="21"/>
      <c r="L46" s="21"/>
    </row>
    <row r="47" spans="1:12" ht="12" customHeight="1" x14ac:dyDescent="0.2">
      <c r="A47" s="551"/>
      <c r="B47" s="60"/>
      <c r="C47" s="41"/>
      <c r="D47" s="38"/>
      <c r="E47" s="318"/>
      <c r="F47" s="309">
        <f t="shared" si="2"/>
        <v>0</v>
      </c>
      <c r="G47" s="309">
        <f t="shared" si="3"/>
        <v>0</v>
      </c>
      <c r="H47" s="21"/>
      <c r="I47" s="21"/>
      <c r="J47" s="21"/>
      <c r="K47" s="21"/>
      <c r="L47" s="21"/>
    </row>
    <row r="48" spans="1:12" ht="12" customHeight="1" x14ac:dyDescent="0.2">
      <c r="A48" s="551"/>
      <c r="B48" s="61"/>
      <c r="C48" s="61"/>
      <c r="D48" s="38"/>
      <c r="E48" s="318"/>
      <c r="F48" s="309">
        <f t="shared" si="2"/>
        <v>0</v>
      </c>
      <c r="G48" s="309">
        <f t="shared" si="3"/>
        <v>0</v>
      </c>
      <c r="H48" s="20"/>
      <c r="I48" s="20"/>
      <c r="J48" s="20"/>
      <c r="K48" s="20"/>
      <c r="L48" s="20"/>
    </row>
    <row r="49" spans="1:12" ht="12" customHeight="1" thickBot="1" x14ac:dyDescent="0.25">
      <c r="A49" s="552"/>
      <c r="B49" s="42"/>
      <c r="C49" s="43"/>
      <c r="D49" s="38"/>
      <c r="E49" s="318"/>
      <c r="F49" s="310">
        <f t="shared" si="2"/>
        <v>0</v>
      </c>
      <c r="G49" s="310">
        <f t="shared" si="3"/>
        <v>0</v>
      </c>
      <c r="H49" s="22"/>
      <c r="I49" s="22"/>
      <c r="J49" s="22"/>
      <c r="K49" s="22"/>
      <c r="L49" s="22"/>
    </row>
    <row r="50" spans="1:12" ht="12" customHeight="1" thickBot="1" x14ac:dyDescent="0.25">
      <c r="A50" s="351"/>
      <c r="B50" s="46"/>
      <c r="C50" s="47"/>
      <c r="D50" s="48">
        <f>SUM(D40:D49)</f>
        <v>0</v>
      </c>
      <c r="E50" s="317">
        <f>SUM(E40:E49)</f>
        <v>0</v>
      </c>
      <c r="F50" s="306"/>
      <c r="G50" s="306"/>
      <c r="H50" s="62"/>
      <c r="I50" s="62"/>
      <c r="J50" s="62"/>
      <c r="K50" s="62"/>
      <c r="L50" s="62"/>
    </row>
    <row r="51" spans="1:12" ht="12" customHeight="1" thickBot="1" x14ac:dyDescent="0.25">
      <c r="A51" s="52"/>
      <c r="B51" s="53"/>
      <c r="C51" s="53"/>
      <c r="D51" s="54"/>
      <c r="E51" s="306"/>
      <c r="F51" s="306"/>
      <c r="G51" s="306"/>
      <c r="H51" s="63"/>
      <c r="I51" s="63"/>
      <c r="J51" s="63"/>
      <c r="K51" s="63"/>
      <c r="L51" s="63"/>
    </row>
    <row r="52" spans="1:12" ht="12" customHeight="1" thickBot="1" x14ac:dyDescent="0.25">
      <c r="A52" s="13" t="s">
        <v>19</v>
      </c>
      <c r="B52" s="13"/>
      <c r="C52" s="13" t="s">
        <v>21</v>
      </c>
      <c r="D52" s="35" t="s">
        <v>22</v>
      </c>
      <c r="E52" s="302" t="s">
        <v>23</v>
      </c>
      <c r="F52" s="311" t="s">
        <v>24</v>
      </c>
      <c r="G52" s="311" t="s">
        <v>25</v>
      </c>
      <c r="H52" s="13" t="s">
        <v>26</v>
      </c>
      <c r="I52" s="13" t="s">
        <v>27</v>
      </c>
      <c r="J52" s="13" t="s">
        <v>28</v>
      </c>
      <c r="K52" s="13" t="s">
        <v>29</v>
      </c>
      <c r="L52" s="13" t="s">
        <v>30</v>
      </c>
    </row>
    <row r="53" spans="1:12" ht="12" customHeight="1" x14ac:dyDescent="0.2">
      <c r="A53" s="549" t="str">
        <f>A12</f>
        <v>C</v>
      </c>
      <c r="B53" s="37"/>
      <c r="C53" s="37"/>
      <c r="D53" s="38"/>
      <c r="E53" s="312"/>
      <c r="F53" s="312">
        <f>E53*0.2</f>
        <v>0</v>
      </c>
      <c r="G53" s="312">
        <f>E53+F53</f>
        <v>0</v>
      </c>
      <c r="H53" s="16"/>
      <c r="I53" s="16"/>
      <c r="J53" s="16"/>
      <c r="K53" s="16"/>
      <c r="L53" s="16"/>
    </row>
    <row r="54" spans="1:12" ht="12" customHeight="1" x14ac:dyDescent="0.2">
      <c r="A54" s="551"/>
      <c r="B54" s="41"/>
      <c r="C54" s="41"/>
      <c r="D54" s="38"/>
      <c r="E54" s="313"/>
      <c r="F54" s="313">
        <f t="shared" ref="F54:F62" si="4">E54*0.2</f>
        <v>0</v>
      </c>
      <c r="G54" s="313">
        <f t="shared" ref="G54:G62" si="5">E54+F54</f>
        <v>0</v>
      </c>
      <c r="H54" s="21"/>
      <c r="I54" s="21"/>
      <c r="J54" s="21"/>
      <c r="K54" s="21"/>
      <c r="L54" s="21"/>
    </row>
    <row r="55" spans="1:12" ht="12" customHeight="1" x14ac:dyDescent="0.2">
      <c r="A55" s="551"/>
      <c r="B55" s="41"/>
      <c r="C55" s="41"/>
      <c r="D55" s="38"/>
      <c r="E55" s="313"/>
      <c r="F55" s="313">
        <f t="shared" si="4"/>
        <v>0</v>
      </c>
      <c r="G55" s="313">
        <f t="shared" si="5"/>
        <v>0</v>
      </c>
      <c r="H55" s="21"/>
      <c r="I55" s="21"/>
      <c r="J55" s="21"/>
      <c r="K55" s="21"/>
      <c r="L55" s="21"/>
    </row>
    <row r="56" spans="1:12" ht="12" customHeight="1" x14ac:dyDescent="0.2">
      <c r="A56" s="551"/>
      <c r="B56" s="41"/>
      <c r="C56" s="41"/>
      <c r="D56" s="38"/>
      <c r="E56" s="313"/>
      <c r="F56" s="313">
        <f t="shared" si="4"/>
        <v>0</v>
      </c>
      <c r="G56" s="313">
        <f t="shared" si="5"/>
        <v>0</v>
      </c>
      <c r="H56" s="21"/>
      <c r="I56" s="21"/>
      <c r="J56" s="21"/>
      <c r="K56" s="21"/>
      <c r="L56" s="21"/>
    </row>
    <row r="57" spans="1:12" ht="12" customHeight="1" x14ac:dyDescent="0.2">
      <c r="A57" s="551"/>
      <c r="B57" s="41"/>
      <c r="C57" s="41"/>
      <c r="D57" s="38"/>
      <c r="E57" s="314"/>
      <c r="F57" s="314">
        <f t="shared" si="4"/>
        <v>0</v>
      </c>
      <c r="G57" s="314">
        <f t="shared" si="5"/>
        <v>0</v>
      </c>
      <c r="H57" s="21"/>
      <c r="I57" s="21"/>
      <c r="J57" s="21"/>
      <c r="K57" s="21"/>
      <c r="L57" s="21"/>
    </row>
    <row r="58" spans="1:12" ht="12" customHeight="1" x14ac:dyDescent="0.2">
      <c r="A58" s="551"/>
      <c r="B58" s="41"/>
      <c r="C58" s="41"/>
      <c r="D58" s="38"/>
      <c r="E58" s="314"/>
      <c r="F58" s="314">
        <f t="shared" si="4"/>
        <v>0</v>
      </c>
      <c r="G58" s="314">
        <f t="shared" si="5"/>
        <v>0</v>
      </c>
      <c r="H58" s="21"/>
      <c r="I58" s="21"/>
      <c r="J58" s="21"/>
      <c r="K58" s="21"/>
      <c r="L58" s="21"/>
    </row>
    <row r="59" spans="1:12" ht="12" customHeight="1" x14ac:dyDescent="0.2">
      <c r="A59" s="551"/>
      <c r="B59" s="41"/>
      <c r="C59" s="41"/>
      <c r="D59" s="38"/>
      <c r="E59" s="314"/>
      <c r="F59" s="314">
        <f t="shared" si="4"/>
        <v>0</v>
      </c>
      <c r="G59" s="314">
        <f t="shared" si="5"/>
        <v>0</v>
      </c>
      <c r="H59" s="21"/>
      <c r="I59" s="21"/>
      <c r="J59" s="21"/>
      <c r="K59" s="21"/>
      <c r="L59" s="21"/>
    </row>
    <row r="60" spans="1:12" ht="12" customHeight="1" x14ac:dyDescent="0.2">
      <c r="A60" s="551"/>
      <c r="B60" s="41"/>
      <c r="C60" s="41"/>
      <c r="D60" s="38"/>
      <c r="E60" s="314"/>
      <c r="F60" s="314">
        <f t="shared" si="4"/>
        <v>0</v>
      </c>
      <c r="G60" s="314">
        <f t="shared" si="5"/>
        <v>0</v>
      </c>
      <c r="H60" s="21"/>
      <c r="I60" s="21"/>
      <c r="J60" s="21"/>
      <c r="K60" s="21"/>
      <c r="L60" s="21"/>
    </row>
    <row r="61" spans="1:12" ht="12" customHeight="1" x14ac:dyDescent="0.2">
      <c r="A61" s="551"/>
      <c r="B61" s="41"/>
      <c r="C61" s="41"/>
      <c r="D61" s="38"/>
      <c r="E61" s="314"/>
      <c r="F61" s="314">
        <f t="shared" si="4"/>
        <v>0</v>
      </c>
      <c r="G61" s="314">
        <f t="shared" si="5"/>
        <v>0</v>
      </c>
      <c r="H61" s="21"/>
      <c r="I61" s="21"/>
      <c r="J61" s="21"/>
      <c r="K61" s="21"/>
      <c r="L61" s="21"/>
    </row>
    <row r="62" spans="1:12" ht="12" customHeight="1" thickBot="1" x14ac:dyDescent="0.25">
      <c r="A62" s="552"/>
      <c r="B62" s="42"/>
      <c r="C62" s="43"/>
      <c r="D62" s="38"/>
      <c r="E62" s="315"/>
      <c r="F62" s="315">
        <f t="shared" si="4"/>
        <v>0</v>
      </c>
      <c r="G62" s="315">
        <f t="shared" si="5"/>
        <v>0</v>
      </c>
      <c r="H62" s="22"/>
      <c r="I62" s="22"/>
      <c r="J62" s="22"/>
      <c r="K62" s="22"/>
      <c r="L62" s="22"/>
    </row>
    <row r="63" spans="1:12" ht="12" customHeight="1" thickBot="1" x14ac:dyDescent="0.25">
      <c r="A63" s="65"/>
      <c r="B63" s="66"/>
      <c r="C63" s="67"/>
      <c r="D63" s="68">
        <f>SUM(D53:D62)</f>
        <v>0</v>
      </c>
      <c r="E63" s="319">
        <f>SUM(E53:E62)</f>
        <v>0</v>
      </c>
      <c r="F63" s="306"/>
      <c r="G63" s="306"/>
      <c r="H63" s="62"/>
      <c r="I63" s="62"/>
      <c r="J63" s="62"/>
      <c r="K63" s="62"/>
      <c r="L63" s="62"/>
    </row>
    <row r="64" spans="1:12" ht="12" customHeight="1" thickBot="1" x14ac:dyDescent="0.25">
      <c r="A64" s="52"/>
      <c r="B64" s="53"/>
      <c r="C64" s="53"/>
      <c r="D64" s="70"/>
      <c r="E64" s="306"/>
      <c r="F64" s="306"/>
      <c r="G64" s="306"/>
      <c r="H64" s="63"/>
      <c r="I64" s="63"/>
      <c r="J64" s="63"/>
      <c r="K64" s="63"/>
      <c r="L64" s="63"/>
    </row>
    <row r="65" spans="1:12" ht="12" customHeight="1" thickBot="1" x14ac:dyDescent="0.25">
      <c r="A65" s="13" t="s">
        <v>19</v>
      </c>
      <c r="B65" s="13" t="s">
        <v>20</v>
      </c>
      <c r="C65" s="13" t="s">
        <v>21</v>
      </c>
      <c r="D65" s="35" t="s">
        <v>22</v>
      </c>
      <c r="E65" s="302" t="s">
        <v>23</v>
      </c>
      <c r="F65" s="307" t="s">
        <v>24</v>
      </c>
      <c r="G65" s="307" t="s">
        <v>25</v>
      </c>
      <c r="H65" s="13" t="s">
        <v>26</v>
      </c>
      <c r="I65" s="13" t="s">
        <v>27</v>
      </c>
      <c r="J65" s="13" t="s">
        <v>28</v>
      </c>
      <c r="K65" s="13" t="s">
        <v>29</v>
      </c>
      <c r="L65" s="13" t="s">
        <v>30</v>
      </c>
    </row>
    <row r="66" spans="1:12" ht="12" customHeight="1" x14ac:dyDescent="0.2">
      <c r="A66" s="549" t="str">
        <f>A13</f>
        <v>D</v>
      </c>
      <c r="B66" s="71"/>
      <c r="C66" s="37"/>
      <c r="D66" s="72"/>
      <c r="E66" s="320"/>
      <c r="F66" s="312">
        <f>E66*0.2</f>
        <v>0</v>
      </c>
      <c r="G66" s="312">
        <f>E66+F66</f>
        <v>0</v>
      </c>
      <c r="H66" s="73"/>
      <c r="I66" s="73"/>
      <c r="J66" s="16"/>
      <c r="K66" s="74"/>
      <c r="L66" s="74"/>
    </row>
    <row r="67" spans="1:12" ht="12" customHeight="1" x14ac:dyDescent="0.2">
      <c r="A67" s="551"/>
      <c r="B67" s="75"/>
      <c r="C67" s="41"/>
      <c r="D67" s="72"/>
      <c r="E67" s="320"/>
      <c r="F67" s="313">
        <f t="shared" ref="F67:F75" si="6">E67*0.2</f>
        <v>0</v>
      </c>
      <c r="G67" s="313">
        <f t="shared" ref="G67:G75" si="7">E67+F67</f>
        <v>0</v>
      </c>
      <c r="I67" s="76"/>
      <c r="J67" s="76"/>
      <c r="K67" s="77"/>
      <c r="L67" s="21"/>
    </row>
    <row r="68" spans="1:12" ht="12" customHeight="1" x14ac:dyDescent="0.2">
      <c r="A68" s="551"/>
      <c r="B68" s="41"/>
      <c r="C68" s="41"/>
      <c r="D68" s="72"/>
      <c r="E68" s="320"/>
      <c r="F68" s="313">
        <f t="shared" si="6"/>
        <v>0</v>
      </c>
      <c r="G68" s="313">
        <f t="shared" si="7"/>
        <v>0</v>
      </c>
      <c r="H68" s="76"/>
      <c r="I68" s="76"/>
      <c r="J68" s="21"/>
      <c r="K68" s="21"/>
      <c r="L68" s="21"/>
    </row>
    <row r="69" spans="1:12" ht="12" customHeight="1" x14ac:dyDescent="0.2">
      <c r="A69" s="551"/>
      <c r="B69" s="41"/>
      <c r="C69" s="41"/>
      <c r="D69" s="72"/>
      <c r="E69" s="320"/>
      <c r="F69" s="313">
        <f t="shared" si="6"/>
        <v>0</v>
      </c>
      <c r="G69" s="313">
        <f t="shared" si="7"/>
        <v>0</v>
      </c>
      <c r="H69" s="76"/>
      <c r="I69" s="76"/>
      <c r="J69" s="21"/>
      <c r="K69" s="77"/>
      <c r="L69" s="21"/>
    </row>
    <row r="70" spans="1:12" ht="12" customHeight="1" x14ac:dyDescent="0.2">
      <c r="A70" s="551"/>
      <c r="B70" s="41"/>
      <c r="C70" s="41"/>
      <c r="D70" s="72"/>
      <c r="E70" s="320"/>
      <c r="F70" s="314">
        <f t="shared" si="6"/>
        <v>0</v>
      </c>
      <c r="G70" s="314">
        <f t="shared" si="7"/>
        <v>0</v>
      </c>
      <c r="H70" s="76"/>
      <c r="I70" s="76"/>
      <c r="J70" s="21"/>
      <c r="K70" s="77"/>
      <c r="L70" s="21"/>
    </row>
    <row r="71" spans="1:12" ht="12" customHeight="1" x14ac:dyDescent="0.2">
      <c r="A71" s="551"/>
      <c r="B71" s="41"/>
      <c r="C71" s="41"/>
      <c r="D71" s="78"/>
      <c r="E71" s="320"/>
      <c r="F71" s="314">
        <f t="shared" si="6"/>
        <v>0</v>
      </c>
      <c r="G71" s="314">
        <f t="shared" si="7"/>
        <v>0</v>
      </c>
      <c r="H71" s="21"/>
      <c r="I71" s="21"/>
      <c r="J71" s="21"/>
      <c r="K71" s="21"/>
      <c r="L71" s="21"/>
    </row>
    <row r="72" spans="1:12" ht="12" customHeight="1" x14ac:dyDescent="0.2">
      <c r="A72" s="551"/>
      <c r="B72" s="41"/>
      <c r="C72" s="41"/>
      <c r="D72" s="72"/>
      <c r="E72" s="320"/>
      <c r="F72" s="314">
        <f t="shared" si="6"/>
        <v>0</v>
      </c>
      <c r="G72" s="314">
        <f t="shared" si="7"/>
        <v>0</v>
      </c>
      <c r="H72" s="21"/>
      <c r="I72" s="21"/>
      <c r="J72" s="21"/>
      <c r="K72" s="21"/>
      <c r="L72" s="21"/>
    </row>
    <row r="73" spans="1:12" ht="12" customHeight="1" x14ac:dyDescent="0.2">
      <c r="A73" s="551"/>
      <c r="B73" s="41"/>
      <c r="C73" s="41"/>
      <c r="D73" s="72"/>
      <c r="E73" s="320"/>
      <c r="F73" s="314">
        <f t="shared" si="6"/>
        <v>0</v>
      </c>
      <c r="G73" s="314">
        <f t="shared" si="7"/>
        <v>0</v>
      </c>
      <c r="H73" s="21"/>
      <c r="I73" s="21"/>
      <c r="J73" s="21"/>
      <c r="K73" s="21"/>
      <c r="L73" s="21"/>
    </row>
    <row r="74" spans="1:12" ht="12" customHeight="1" x14ac:dyDescent="0.2">
      <c r="A74" s="551"/>
      <c r="B74" s="41"/>
      <c r="C74" s="41"/>
      <c r="D74" s="72"/>
      <c r="E74" s="320"/>
      <c r="F74" s="314">
        <f t="shared" si="6"/>
        <v>0</v>
      </c>
      <c r="G74" s="314">
        <f t="shared" si="7"/>
        <v>0</v>
      </c>
      <c r="H74" s="21"/>
      <c r="I74" s="21"/>
      <c r="J74" s="21"/>
      <c r="K74" s="21"/>
      <c r="L74" s="21"/>
    </row>
    <row r="75" spans="1:12" ht="12" customHeight="1" thickBot="1" x14ac:dyDescent="0.25">
      <c r="A75" s="552"/>
      <c r="B75" s="43"/>
      <c r="C75" s="43"/>
      <c r="D75" s="72"/>
      <c r="E75" s="320"/>
      <c r="F75" s="315">
        <f t="shared" si="6"/>
        <v>0</v>
      </c>
      <c r="G75" s="315">
        <f t="shared" si="7"/>
        <v>0</v>
      </c>
      <c r="H75" s="22"/>
      <c r="I75" s="22"/>
      <c r="J75" s="22"/>
      <c r="K75" s="22"/>
      <c r="L75" s="22"/>
    </row>
    <row r="76" spans="1:12" ht="12" customHeight="1" thickBot="1" x14ac:dyDescent="0.25">
      <c r="A76" s="45"/>
      <c r="B76" s="46"/>
      <c r="C76" s="47"/>
      <c r="D76" s="48">
        <f>SUM(D66:D75)</f>
        <v>0</v>
      </c>
      <c r="E76" s="317">
        <f>SUM(E66:E75)</f>
        <v>0</v>
      </c>
      <c r="F76" s="306"/>
      <c r="G76" s="306"/>
      <c r="H76" s="79"/>
      <c r="I76" s="79"/>
      <c r="J76" s="79"/>
      <c r="K76" s="79"/>
      <c r="L76" s="79"/>
    </row>
    <row r="77" spans="1:12" ht="12" customHeight="1" thickBot="1" x14ac:dyDescent="0.25">
      <c r="A77" s="52"/>
      <c r="B77" s="53"/>
      <c r="C77" s="53"/>
      <c r="D77" s="70"/>
      <c r="E77" s="306"/>
      <c r="F77" s="306"/>
      <c r="G77" s="306"/>
      <c r="H77" s="79"/>
      <c r="I77" s="79"/>
      <c r="J77" s="79"/>
      <c r="K77" s="79"/>
      <c r="L77" s="79"/>
    </row>
    <row r="78" spans="1:12" ht="12" customHeight="1" thickBot="1" x14ac:dyDescent="0.25">
      <c r="A78" s="13" t="s">
        <v>19</v>
      </c>
      <c r="B78" s="13" t="s">
        <v>20</v>
      </c>
      <c r="C78" s="13" t="s">
        <v>21</v>
      </c>
      <c r="D78" s="35" t="s">
        <v>22</v>
      </c>
      <c r="E78" s="302" t="s">
        <v>23</v>
      </c>
      <c r="F78" s="307" t="s">
        <v>24</v>
      </c>
      <c r="G78" s="307" t="s">
        <v>25</v>
      </c>
      <c r="H78" s="13" t="s">
        <v>26</v>
      </c>
      <c r="I78" s="13" t="s">
        <v>27</v>
      </c>
      <c r="J78" s="13" t="s">
        <v>28</v>
      </c>
      <c r="K78" s="13" t="s">
        <v>29</v>
      </c>
      <c r="L78" s="13" t="s">
        <v>30</v>
      </c>
    </row>
    <row r="79" spans="1:12" ht="12" customHeight="1" x14ac:dyDescent="0.2">
      <c r="A79" s="549" t="str">
        <f>A14</f>
        <v>E</v>
      </c>
      <c r="B79" s="37"/>
      <c r="C79" s="37"/>
      <c r="D79" s="38"/>
      <c r="E79" s="37"/>
      <c r="F79" s="312">
        <f t="shared" ref="F79:F88" si="8">E79*0.2</f>
        <v>0</v>
      </c>
      <c r="G79" s="312">
        <f>E79+F79</f>
        <v>0</v>
      </c>
      <c r="H79" s="16"/>
      <c r="I79" s="16"/>
      <c r="J79" s="16"/>
      <c r="K79" s="16"/>
      <c r="L79" s="16"/>
    </row>
    <row r="80" spans="1:12" ht="12" customHeight="1" x14ac:dyDescent="0.2">
      <c r="A80" s="550"/>
      <c r="B80" s="40"/>
      <c r="C80" s="40"/>
      <c r="D80" s="38"/>
      <c r="E80" s="40"/>
      <c r="F80" s="313">
        <f t="shared" si="8"/>
        <v>0</v>
      </c>
      <c r="G80" s="313">
        <f t="shared" ref="G80:G88" si="9">E80+F80</f>
        <v>0</v>
      </c>
      <c r="H80" s="19"/>
      <c r="I80" s="19"/>
      <c r="J80" s="19"/>
      <c r="K80" s="19"/>
      <c r="L80" s="19"/>
    </row>
    <row r="81" spans="1:12" ht="12" customHeight="1" x14ac:dyDescent="0.2">
      <c r="A81" s="550"/>
      <c r="B81" s="40"/>
      <c r="C81" s="40"/>
      <c r="D81" s="38"/>
      <c r="E81" s="40"/>
      <c r="F81" s="313">
        <f t="shared" si="8"/>
        <v>0</v>
      </c>
      <c r="G81" s="313">
        <f t="shared" si="9"/>
        <v>0</v>
      </c>
      <c r="H81" s="19"/>
      <c r="I81" s="19"/>
      <c r="J81" s="19"/>
      <c r="K81" s="19"/>
      <c r="L81" s="19"/>
    </row>
    <row r="82" spans="1:12" ht="12" customHeight="1" x14ac:dyDescent="0.2">
      <c r="A82" s="550"/>
      <c r="B82" s="40"/>
      <c r="C82" s="40"/>
      <c r="D82" s="38"/>
      <c r="E82" s="40"/>
      <c r="F82" s="313">
        <f t="shared" si="8"/>
        <v>0</v>
      </c>
      <c r="G82" s="313">
        <f t="shared" si="9"/>
        <v>0</v>
      </c>
      <c r="H82" s="19"/>
      <c r="I82" s="19"/>
      <c r="J82" s="19"/>
      <c r="K82" s="19"/>
      <c r="L82" s="19"/>
    </row>
    <row r="83" spans="1:12" ht="12" customHeight="1" x14ac:dyDescent="0.2">
      <c r="A83" s="550"/>
      <c r="B83" s="40"/>
      <c r="C83" s="40"/>
      <c r="D83" s="38"/>
      <c r="E83" s="40"/>
      <c r="F83" s="313">
        <f t="shared" si="8"/>
        <v>0</v>
      </c>
      <c r="G83" s="313">
        <f t="shared" si="9"/>
        <v>0</v>
      </c>
      <c r="H83" s="19"/>
      <c r="I83" s="19"/>
      <c r="J83" s="19"/>
      <c r="K83" s="19"/>
      <c r="L83" s="19"/>
    </row>
    <row r="84" spans="1:12" ht="12" customHeight="1" x14ac:dyDescent="0.2">
      <c r="A84" s="550"/>
      <c r="B84" s="40"/>
      <c r="C84" s="40"/>
      <c r="D84" s="38"/>
      <c r="E84" s="40"/>
      <c r="F84" s="313">
        <f t="shared" si="8"/>
        <v>0</v>
      </c>
      <c r="G84" s="313">
        <f t="shared" si="9"/>
        <v>0</v>
      </c>
      <c r="H84" s="19"/>
      <c r="I84" s="19"/>
      <c r="J84" s="19"/>
      <c r="K84" s="19"/>
      <c r="L84" s="19"/>
    </row>
    <row r="85" spans="1:12" ht="12" customHeight="1" x14ac:dyDescent="0.2">
      <c r="A85" s="551"/>
      <c r="B85" s="41"/>
      <c r="C85" s="41"/>
      <c r="D85" s="38"/>
      <c r="E85" s="41"/>
      <c r="F85" s="313">
        <f t="shared" si="8"/>
        <v>0</v>
      </c>
      <c r="G85" s="313">
        <f t="shared" si="9"/>
        <v>0</v>
      </c>
      <c r="H85" s="21"/>
      <c r="I85" s="21"/>
      <c r="J85" s="21"/>
      <c r="K85" s="21"/>
      <c r="L85" s="21"/>
    </row>
    <row r="86" spans="1:12" ht="12" customHeight="1" x14ac:dyDescent="0.2">
      <c r="A86" s="551"/>
      <c r="B86" s="41"/>
      <c r="C86" s="41"/>
      <c r="D86" s="38"/>
      <c r="E86" s="41"/>
      <c r="F86" s="313">
        <f t="shared" si="8"/>
        <v>0</v>
      </c>
      <c r="G86" s="313">
        <f t="shared" si="9"/>
        <v>0</v>
      </c>
      <c r="H86" s="21"/>
      <c r="I86" s="21"/>
      <c r="J86" s="21"/>
      <c r="K86" s="21"/>
      <c r="L86" s="21"/>
    </row>
    <row r="87" spans="1:12" ht="12" customHeight="1" x14ac:dyDescent="0.2">
      <c r="A87" s="551"/>
      <c r="B87" s="41"/>
      <c r="C87" s="41"/>
      <c r="D87" s="38"/>
      <c r="E87" s="41"/>
      <c r="F87" s="313">
        <f t="shared" si="8"/>
        <v>0</v>
      </c>
      <c r="G87" s="313">
        <f t="shared" si="9"/>
        <v>0</v>
      </c>
      <c r="H87" s="21"/>
      <c r="I87" s="21"/>
      <c r="J87" s="21"/>
      <c r="K87" s="21"/>
      <c r="L87" s="21"/>
    </row>
    <row r="88" spans="1:12" ht="12" customHeight="1" thickBot="1" x14ac:dyDescent="0.25">
      <c r="A88" s="552"/>
      <c r="B88" s="42"/>
      <c r="C88" s="43"/>
      <c r="D88" s="38"/>
      <c r="E88" s="43"/>
      <c r="F88" s="315">
        <f t="shared" si="8"/>
        <v>0</v>
      </c>
      <c r="G88" s="315">
        <f t="shared" si="9"/>
        <v>0</v>
      </c>
      <c r="H88" s="22"/>
      <c r="I88" s="22"/>
      <c r="J88" s="22"/>
      <c r="K88" s="22"/>
      <c r="L88" s="22"/>
    </row>
    <row r="89" spans="1:12" ht="12" customHeight="1" thickBot="1" x14ac:dyDescent="0.25">
      <c r="A89" s="45"/>
      <c r="B89" s="46"/>
      <c r="C89" s="47"/>
      <c r="D89" s="48">
        <f>SUM(D79:D88)</f>
        <v>0</v>
      </c>
      <c r="E89" s="317">
        <f>SUM(E79:E88)</f>
        <v>0</v>
      </c>
      <c r="F89" s="306"/>
      <c r="G89" s="306"/>
      <c r="H89" s="79"/>
      <c r="I89" s="79"/>
      <c r="J89" s="79"/>
      <c r="K89" s="79"/>
      <c r="L89" s="79"/>
    </row>
    <row r="90" spans="1:12" ht="12" customHeight="1" thickBot="1" x14ac:dyDescent="0.25">
      <c r="A90" s="52"/>
      <c r="B90" s="53"/>
      <c r="C90" s="53"/>
      <c r="D90" s="70"/>
      <c r="E90" s="306"/>
      <c r="F90" s="306"/>
      <c r="G90" s="306"/>
      <c r="H90" s="63"/>
      <c r="I90" s="63"/>
      <c r="J90" s="63"/>
      <c r="K90" s="63"/>
      <c r="L90" s="63"/>
    </row>
    <row r="91" spans="1:12" ht="12" customHeight="1" thickBot="1" x14ac:dyDescent="0.25">
      <c r="A91" s="13" t="s">
        <v>19</v>
      </c>
      <c r="B91" s="13" t="s">
        <v>20</v>
      </c>
      <c r="C91" s="13" t="s">
        <v>21</v>
      </c>
      <c r="D91" s="35" t="s">
        <v>22</v>
      </c>
      <c r="E91" s="302" t="s">
        <v>23</v>
      </c>
      <c r="F91" s="307" t="s">
        <v>24</v>
      </c>
      <c r="G91" s="307" t="s">
        <v>25</v>
      </c>
      <c r="H91" s="13" t="s">
        <v>26</v>
      </c>
      <c r="I91" s="13" t="s">
        <v>27</v>
      </c>
      <c r="J91" s="13" t="s">
        <v>28</v>
      </c>
      <c r="K91" s="13" t="s">
        <v>29</v>
      </c>
      <c r="L91" s="13" t="s">
        <v>30</v>
      </c>
    </row>
    <row r="92" spans="1:12" ht="12" customHeight="1" x14ac:dyDescent="0.2">
      <c r="A92" s="549" t="str">
        <f>A15</f>
        <v>F</v>
      </c>
      <c r="B92" s="37"/>
      <c r="C92" s="80"/>
      <c r="D92" s="38"/>
      <c r="E92" s="321"/>
      <c r="F92" s="312">
        <f>E92*0.2</f>
        <v>0</v>
      </c>
      <c r="G92" s="312">
        <f>F92+E92</f>
        <v>0</v>
      </c>
      <c r="H92" s="16"/>
      <c r="I92" s="16"/>
      <c r="J92" s="16"/>
      <c r="K92" s="16"/>
      <c r="L92" s="16"/>
    </row>
    <row r="93" spans="1:12" ht="12" customHeight="1" x14ac:dyDescent="0.2">
      <c r="A93" s="551"/>
      <c r="B93" s="41"/>
      <c r="C93" s="81"/>
      <c r="D93" s="38"/>
      <c r="E93" s="321"/>
      <c r="F93" s="313">
        <f t="shared" ref="F93:F101" si="10">E93*0.2</f>
        <v>0</v>
      </c>
      <c r="G93" s="313">
        <f t="shared" ref="G93:G101" si="11">F93+E93</f>
        <v>0</v>
      </c>
      <c r="H93" s="21"/>
      <c r="I93" s="21"/>
      <c r="J93" s="21"/>
      <c r="K93" s="77"/>
      <c r="L93" s="21"/>
    </row>
    <row r="94" spans="1:12" ht="12" customHeight="1" x14ac:dyDescent="0.2">
      <c r="A94" s="551"/>
      <c r="B94" s="41"/>
      <c r="C94" s="81"/>
      <c r="D94" s="82"/>
      <c r="E94" s="321"/>
      <c r="F94" s="313">
        <f t="shared" si="10"/>
        <v>0</v>
      </c>
      <c r="G94" s="313">
        <f t="shared" si="11"/>
        <v>0</v>
      </c>
      <c r="H94" s="21"/>
      <c r="I94" s="21"/>
      <c r="J94" s="21"/>
      <c r="K94" s="77"/>
      <c r="L94" s="21"/>
    </row>
    <row r="95" spans="1:12" ht="12" customHeight="1" x14ac:dyDescent="0.2">
      <c r="A95" s="551"/>
      <c r="B95" s="41"/>
      <c r="C95" s="81"/>
      <c r="D95" s="82"/>
      <c r="E95" s="321"/>
      <c r="F95" s="313">
        <f t="shared" si="10"/>
        <v>0</v>
      </c>
      <c r="G95" s="313">
        <f t="shared" si="11"/>
        <v>0</v>
      </c>
      <c r="H95" s="21"/>
      <c r="I95" s="21"/>
      <c r="J95" s="21"/>
      <c r="K95" s="77"/>
      <c r="L95" s="21"/>
    </row>
    <row r="96" spans="1:12" ht="12" customHeight="1" x14ac:dyDescent="0.2">
      <c r="A96" s="551"/>
      <c r="B96" s="41"/>
      <c r="C96" s="81"/>
      <c r="D96" s="82"/>
      <c r="E96" s="321"/>
      <c r="F96" s="313">
        <f t="shared" si="10"/>
        <v>0</v>
      </c>
      <c r="G96" s="313">
        <f t="shared" si="11"/>
        <v>0</v>
      </c>
      <c r="H96" s="21"/>
      <c r="I96" s="21"/>
      <c r="J96" s="21"/>
      <c r="K96" s="77"/>
      <c r="L96" s="21"/>
    </row>
    <row r="97" spans="1:12" ht="12" customHeight="1" x14ac:dyDescent="0.2">
      <c r="A97" s="551"/>
      <c r="B97" s="41"/>
      <c r="C97" s="41"/>
      <c r="D97" s="82"/>
      <c r="E97" s="320"/>
      <c r="F97" s="313">
        <f t="shared" si="10"/>
        <v>0</v>
      </c>
      <c r="G97" s="313">
        <f t="shared" si="11"/>
        <v>0</v>
      </c>
      <c r="H97" s="21"/>
      <c r="I97" s="21"/>
      <c r="J97" s="21"/>
      <c r="K97" s="77"/>
      <c r="L97" s="21"/>
    </row>
    <row r="98" spans="1:12" ht="12" customHeight="1" x14ac:dyDescent="0.2">
      <c r="A98" s="551"/>
      <c r="B98" s="41"/>
      <c r="C98" s="41"/>
      <c r="D98" s="38"/>
      <c r="E98" s="320"/>
      <c r="F98" s="313">
        <f t="shared" si="10"/>
        <v>0</v>
      </c>
      <c r="G98" s="313">
        <f t="shared" si="11"/>
        <v>0</v>
      </c>
      <c r="H98" s="21"/>
      <c r="I98" s="21"/>
      <c r="J98" s="21"/>
      <c r="K98" s="21"/>
      <c r="L98" s="21"/>
    </row>
    <row r="99" spans="1:12" ht="12" customHeight="1" x14ac:dyDescent="0.2">
      <c r="A99" s="551"/>
      <c r="B99" s="41"/>
      <c r="C99" s="41"/>
      <c r="D99" s="38"/>
      <c r="E99" s="320"/>
      <c r="F99" s="313">
        <f t="shared" si="10"/>
        <v>0</v>
      </c>
      <c r="G99" s="313">
        <f t="shared" si="11"/>
        <v>0</v>
      </c>
      <c r="H99" s="21"/>
      <c r="I99" s="21"/>
      <c r="J99" s="21"/>
      <c r="K99" s="21"/>
      <c r="L99" s="21"/>
    </row>
    <row r="100" spans="1:12" ht="12" customHeight="1" x14ac:dyDescent="0.2">
      <c r="A100" s="551"/>
      <c r="B100" s="41"/>
      <c r="C100" s="41"/>
      <c r="D100" s="38"/>
      <c r="E100" s="320"/>
      <c r="F100" s="313">
        <f t="shared" si="10"/>
        <v>0</v>
      </c>
      <c r="G100" s="313">
        <f t="shared" si="11"/>
        <v>0</v>
      </c>
      <c r="H100" s="21"/>
      <c r="I100" s="21"/>
      <c r="J100" s="21"/>
      <c r="K100" s="21"/>
      <c r="L100" s="21"/>
    </row>
    <row r="101" spans="1:12" ht="12" customHeight="1" thickBot="1" x14ac:dyDescent="0.25">
      <c r="A101" s="552"/>
      <c r="B101" s="42"/>
      <c r="C101" s="43"/>
      <c r="D101" s="83"/>
      <c r="E101" s="320"/>
      <c r="F101" s="324">
        <f t="shared" si="10"/>
        <v>0</v>
      </c>
      <c r="G101" s="324">
        <f t="shared" si="11"/>
        <v>0</v>
      </c>
      <c r="H101" s="22"/>
      <c r="I101" s="22"/>
      <c r="J101" s="22"/>
      <c r="K101" s="22"/>
      <c r="L101" s="22"/>
    </row>
    <row r="102" spans="1:12" ht="12" customHeight="1" thickBot="1" x14ac:dyDescent="0.25">
      <c r="A102" s="45"/>
      <c r="B102" s="46"/>
      <c r="C102" s="46"/>
      <c r="D102" s="48">
        <f>SUM(D92:D101)</f>
        <v>0</v>
      </c>
      <c r="E102" s="317">
        <f>SUM(E92:E101)</f>
        <v>0</v>
      </c>
      <c r="F102" s="306"/>
      <c r="G102" s="306"/>
      <c r="H102" s="62"/>
      <c r="I102" s="62"/>
      <c r="J102" s="62"/>
      <c r="K102" s="62"/>
      <c r="L102" s="62"/>
    </row>
    <row r="103" spans="1:12" ht="12" customHeight="1" thickBot="1" x14ac:dyDescent="0.25">
      <c r="A103" s="52"/>
      <c r="B103" s="53"/>
      <c r="C103" s="53"/>
      <c r="D103" s="70"/>
      <c r="E103" s="306"/>
      <c r="F103" s="306"/>
      <c r="G103" s="306"/>
      <c r="H103" s="63"/>
      <c r="I103" s="63"/>
      <c r="J103" s="63"/>
      <c r="K103" s="63"/>
      <c r="L103" s="63"/>
    </row>
    <row r="104" spans="1:12" ht="12" customHeight="1" thickBot="1" x14ac:dyDescent="0.25">
      <c r="A104" s="13" t="s">
        <v>19</v>
      </c>
      <c r="B104" s="13" t="s">
        <v>20</v>
      </c>
      <c r="C104" s="13" t="s">
        <v>21</v>
      </c>
      <c r="D104" s="35" t="s">
        <v>22</v>
      </c>
      <c r="E104" s="302" t="s">
        <v>23</v>
      </c>
      <c r="F104" s="307" t="s">
        <v>24</v>
      </c>
      <c r="G104" s="307" t="s">
        <v>25</v>
      </c>
      <c r="H104" s="13" t="s">
        <v>26</v>
      </c>
      <c r="I104" s="13" t="s">
        <v>27</v>
      </c>
      <c r="J104" s="13" t="s">
        <v>28</v>
      </c>
      <c r="K104" s="13" t="s">
        <v>29</v>
      </c>
      <c r="L104" s="13" t="s">
        <v>30</v>
      </c>
    </row>
    <row r="105" spans="1:12" ht="12" customHeight="1" x14ac:dyDescent="0.2">
      <c r="A105" s="549" t="str">
        <f>A16</f>
        <v>G</v>
      </c>
      <c r="B105" s="71"/>
      <c r="C105" s="71"/>
      <c r="D105" s="38"/>
      <c r="E105" s="320"/>
      <c r="F105" s="312">
        <f>E105*0.2</f>
        <v>0</v>
      </c>
      <c r="G105" s="312">
        <f>E105+F105</f>
        <v>0</v>
      </c>
      <c r="H105" s="16"/>
      <c r="I105" s="16"/>
      <c r="J105" s="16"/>
      <c r="K105" s="16"/>
      <c r="L105" s="16"/>
    </row>
    <row r="106" spans="1:12" ht="12" customHeight="1" x14ac:dyDescent="0.2">
      <c r="A106" s="550"/>
      <c r="B106" s="84"/>
      <c r="C106" s="84"/>
      <c r="D106" s="38"/>
      <c r="E106" s="320"/>
      <c r="F106" s="313">
        <f t="shared" ref="F106:F114" si="12">E106*0.2</f>
        <v>0</v>
      </c>
      <c r="G106" s="313">
        <f t="shared" ref="G106:G114" si="13">E106+F106</f>
        <v>0</v>
      </c>
      <c r="H106" s="19"/>
      <c r="I106" s="19"/>
      <c r="J106" s="19"/>
      <c r="K106" s="19"/>
      <c r="L106" s="19"/>
    </row>
    <row r="107" spans="1:12" ht="12" customHeight="1" x14ac:dyDescent="0.2">
      <c r="A107" s="550"/>
      <c r="B107" s="84"/>
      <c r="C107" s="84"/>
      <c r="D107" s="38"/>
      <c r="E107" s="320"/>
      <c r="F107" s="313">
        <f t="shared" si="12"/>
        <v>0</v>
      </c>
      <c r="G107" s="313">
        <f t="shared" si="13"/>
        <v>0</v>
      </c>
      <c r="H107" s="19"/>
      <c r="I107" s="19"/>
      <c r="J107" s="19"/>
      <c r="K107" s="19"/>
      <c r="L107" s="19"/>
    </row>
    <row r="108" spans="1:12" ht="12" customHeight="1" x14ac:dyDescent="0.2">
      <c r="A108" s="550"/>
      <c r="B108" s="84"/>
      <c r="C108" s="84"/>
      <c r="D108" s="38"/>
      <c r="E108" s="320"/>
      <c r="F108" s="313">
        <f t="shared" si="12"/>
        <v>0</v>
      </c>
      <c r="G108" s="313">
        <f t="shared" si="13"/>
        <v>0</v>
      </c>
      <c r="H108" s="19"/>
      <c r="I108" s="19"/>
      <c r="J108" s="19"/>
      <c r="K108" s="19"/>
      <c r="L108" s="19"/>
    </row>
    <row r="109" spans="1:12" ht="12" customHeight="1" x14ac:dyDescent="0.2">
      <c r="A109" s="550"/>
      <c r="B109" s="84"/>
      <c r="C109" s="84"/>
      <c r="D109" s="38"/>
      <c r="E109" s="320"/>
      <c r="F109" s="313">
        <f t="shared" si="12"/>
        <v>0</v>
      </c>
      <c r="G109" s="313">
        <f t="shared" si="13"/>
        <v>0</v>
      </c>
      <c r="H109" s="19"/>
      <c r="I109" s="19"/>
      <c r="J109" s="19"/>
      <c r="K109" s="19"/>
      <c r="L109" s="19"/>
    </row>
    <row r="110" spans="1:12" ht="12" customHeight="1" x14ac:dyDescent="0.2">
      <c r="A110" s="550"/>
      <c r="B110" s="84"/>
      <c r="C110" s="84"/>
      <c r="D110" s="38"/>
      <c r="E110" s="320"/>
      <c r="F110" s="313">
        <f t="shared" si="12"/>
        <v>0</v>
      </c>
      <c r="G110" s="313">
        <f t="shared" si="13"/>
        <v>0</v>
      </c>
      <c r="H110" s="19"/>
      <c r="I110" s="19"/>
      <c r="J110" s="19"/>
      <c r="K110" s="19"/>
      <c r="L110" s="19"/>
    </row>
    <row r="111" spans="1:12" ht="12" customHeight="1" x14ac:dyDescent="0.2">
      <c r="A111" s="551"/>
      <c r="B111" s="41"/>
      <c r="C111" s="41"/>
      <c r="D111" s="38"/>
      <c r="E111" s="322"/>
      <c r="F111" s="313">
        <f t="shared" si="12"/>
        <v>0</v>
      </c>
      <c r="G111" s="313">
        <f t="shared" si="13"/>
        <v>0</v>
      </c>
      <c r="H111" s="21"/>
      <c r="I111" s="21"/>
      <c r="J111" s="21"/>
      <c r="K111" s="21"/>
      <c r="L111" s="21"/>
    </row>
    <row r="112" spans="1:12" ht="12" customHeight="1" x14ac:dyDescent="0.2">
      <c r="A112" s="551"/>
      <c r="B112" s="41"/>
      <c r="C112" s="41"/>
      <c r="D112" s="38"/>
      <c r="E112" s="320"/>
      <c r="F112" s="313">
        <f t="shared" si="12"/>
        <v>0</v>
      </c>
      <c r="G112" s="313">
        <f t="shared" si="13"/>
        <v>0</v>
      </c>
      <c r="H112" s="21"/>
      <c r="I112" s="21"/>
      <c r="J112" s="21"/>
      <c r="K112" s="21"/>
      <c r="L112" s="21"/>
    </row>
    <row r="113" spans="1:12" ht="12" customHeight="1" x14ac:dyDescent="0.2">
      <c r="A113" s="551"/>
      <c r="B113" s="41"/>
      <c r="C113" s="41"/>
      <c r="D113" s="38"/>
      <c r="E113" s="320"/>
      <c r="F113" s="313">
        <f t="shared" si="12"/>
        <v>0</v>
      </c>
      <c r="G113" s="313">
        <f t="shared" si="13"/>
        <v>0</v>
      </c>
      <c r="H113" s="21"/>
      <c r="I113" s="21"/>
      <c r="J113" s="21"/>
      <c r="K113" s="21"/>
      <c r="L113" s="21"/>
    </row>
    <row r="114" spans="1:12" ht="12" customHeight="1" thickBot="1" x14ac:dyDescent="0.25">
      <c r="A114" s="552"/>
      <c r="B114" s="42"/>
      <c r="C114" s="43"/>
      <c r="D114" s="38"/>
      <c r="E114" s="320"/>
      <c r="F114" s="324">
        <f t="shared" si="12"/>
        <v>0</v>
      </c>
      <c r="G114" s="324">
        <f t="shared" si="13"/>
        <v>0</v>
      </c>
      <c r="H114" s="22"/>
      <c r="I114" s="22"/>
      <c r="J114" s="22"/>
      <c r="K114" s="22"/>
      <c r="L114" s="22"/>
    </row>
    <row r="115" spans="1:12" ht="12" customHeight="1" thickBot="1" x14ac:dyDescent="0.25">
      <c r="A115" s="45"/>
      <c r="B115" s="46"/>
      <c r="C115" s="46"/>
      <c r="D115" s="48">
        <f>SUM(D105:D114)</f>
        <v>0</v>
      </c>
      <c r="E115" s="317">
        <f>SUM(E105:E114)</f>
        <v>0</v>
      </c>
      <c r="F115" s="306"/>
      <c r="G115" s="306"/>
      <c r="H115" s="62"/>
      <c r="I115" s="62"/>
      <c r="J115" s="62"/>
      <c r="K115" s="62"/>
      <c r="L115" s="62"/>
    </row>
    <row r="116" spans="1:12" ht="12" customHeight="1" thickBot="1" x14ac:dyDescent="0.25">
      <c r="A116" s="52"/>
      <c r="B116" s="53"/>
      <c r="C116" s="53"/>
      <c r="D116" s="70"/>
      <c r="E116" s="306"/>
      <c r="F116" s="306"/>
      <c r="G116" s="306"/>
      <c r="H116" s="63"/>
      <c r="I116" s="63"/>
      <c r="J116" s="63"/>
      <c r="K116" s="63"/>
      <c r="L116" s="63"/>
    </row>
    <row r="117" spans="1:12" ht="12" customHeight="1" thickBot="1" x14ac:dyDescent="0.25">
      <c r="A117" s="13" t="s">
        <v>19</v>
      </c>
      <c r="B117" s="13" t="s">
        <v>20</v>
      </c>
      <c r="C117" s="13" t="s">
        <v>21</v>
      </c>
      <c r="D117" s="35" t="s">
        <v>22</v>
      </c>
      <c r="E117" s="302" t="s">
        <v>23</v>
      </c>
      <c r="F117" s="307" t="s">
        <v>24</v>
      </c>
      <c r="G117" s="307" t="s">
        <v>25</v>
      </c>
      <c r="H117" s="13" t="s">
        <v>26</v>
      </c>
      <c r="I117" s="13" t="s">
        <v>27</v>
      </c>
      <c r="J117" s="13" t="s">
        <v>28</v>
      </c>
      <c r="K117" s="13" t="s">
        <v>29</v>
      </c>
      <c r="L117" s="13" t="s">
        <v>30</v>
      </c>
    </row>
    <row r="118" spans="1:12" ht="12" customHeight="1" x14ac:dyDescent="0.2">
      <c r="A118" s="549" t="str">
        <f>A17</f>
        <v>H</v>
      </c>
      <c r="B118" s="37"/>
      <c r="C118" s="37"/>
      <c r="D118" s="38"/>
      <c r="E118" s="320"/>
      <c r="F118" s="312">
        <f>E118*0.2</f>
        <v>0</v>
      </c>
      <c r="G118" s="312">
        <f>E118*F118</f>
        <v>0</v>
      </c>
      <c r="H118" s="16"/>
      <c r="I118" s="16"/>
      <c r="J118" s="16"/>
      <c r="K118" s="16"/>
      <c r="L118" s="16"/>
    </row>
    <row r="119" spans="1:12" ht="12" customHeight="1" x14ac:dyDescent="0.2">
      <c r="A119" s="550"/>
      <c r="B119" s="40"/>
      <c r="C119" s="40"/>
      <c r="D119" s="38"/>
      <c r="E119" s="320"/>
      <c r="F119" s="313">
        <f t="shared" ref="F119:F127" si="14">E119*0.2</f>
        <v>0</v>
      </c>
      <c r="G119" s="313">
        <f t="shared" ref="G119:G127" si="15">E119*F119</f>
        <v>0</v>
      </c>
      <c r="H119" s="19"/>
      <c r="I119" s="19"/>
      <c r="J119" s="19"/>
      <c r="K119" s="19"/>
      <c r="L119" s="19"/>
    </row>
    <row r="120" spans="1:12" ht="12" customHeight="1" x14ac:dyDescent="0.2">
      <c r="A120" s="550"/>
      <c r="B120" s="40"/>
      <c r="C120" s="40"/>
      <c r="D120" s="38"/>
      <c r="E120" s="320"/>
      <c r="F120" s="313">
        <f t="shared" si="14"/>
        <v>0</v>
      </c>
      <c r="G120" s="313">
        <f t="shared" si="15"/>
        <v>0</v>
      </c>
      <c r="H120" s="19"/>
      <c r="I120" s="19"/>
      <c r="J120" s="19"/>
      <c r="K120" s="19"/>
      <c r="L120" s="19"/>
    </row>
    <row r="121" spans="1:12" ht="12" customHeight="1" x14ac:dyDescent="0.2">
      <c r="A121" s="550"/>
      <c r="B121" s="40"/>
      <c r="C121" s="40"/>
      <c r="D121" s="38"/>
      <c r="E121" s="320"/>
      <c r="F121" s="313">
        <f t="shared" si="14"/>
        <v>0</v>
      </c>
      <c r="G121" s="313">
        <f t="shared" si="15"/>
        <v>0</v>
      </c>
      <c r="H121" s="19"/>
      <c r="I121" s="19"/>
      <c r="J121" s="19"/>
      <c r="K121" s="19"/>
      <c r="L121" s="19"/>
    </row>
    <row r="122" spans="1:12" ht="12" customHeight="1" x14ac:dyDescent="0.2">
      <c r="A122" s="550"/>
      <c r="B122" s="40"/>
      <c r="C122" s="40"/>
      <c r="D122" s="38"/>
      <c r="E122" s="320"/>
      <c r="F122" s="313">
        <f t="shared" si="14"/>
        <v>0</v>
      </c>
      <c r="G122" s="313">
        <f t="shared" si="15"/>
        <v>0</v>
      </c>
      <c r="H122" s="19"/>
      <c r="I122" s="19"/>
      <c r="J122" s="19"/>
      <c r="K122" s="19"/>
      <c r="L122" s="19"/>
    </row>
    <row r="123" spans="1:12" ht="12" customHeight="1" x14ac:dyDescent="0.2">
      <c r="A123" s="550"/>
      <c r="B123" s="40"/>
      <c r="C123" s="40"/>
      <c r="D123" s="38"/>
      <c r="E123" s="320"/>
      <c r="F123" s="313">
        <f t="shared" si="14"/>
        <v>0</v>
      </c>
      <c r="G123" s="313">
        <f t="shared" si="15"/>
        <v>0</v>
      </c>
      <c r="H123" s="19"/>
      <c r="I123" s="19"/>
      <c r="J123" s="19"/>
      <c r="K123" s="19"/>
      <c r="L123" s="19"/>
    </row>
    <row r="124" spans="1:12" ht="12" customHeight="1" x14ac:dyDescent="0.2">
      <c r="A124" s="550"/>
      <c r="B124" s="40"/>
      <c r="C124" s="40"/>
      <c r="D124" s="38"/>
      <c r="E124" s="320"/>
      <c r="F124" s="313">
        <f t="shared" si="14"/>
        <v>0</v>
      </c>
      <c r="G124" s="313">
        <f t="shared" si="15"/>
        <v>0</v>
      </c>
      <c r="H124" s="19"/>
      <c r="I124" s="19"/>
      <c r="J124" s="19"/>
      <c r="K124" s="19"/>
      <c r="L124" s="19"/>
    </row>
    <row r="125" spans="1:12" ht="12" customHeight="1" x14ac:dyDescent="0.2">
      <c r="A125" s="550"/>
      <c r="B125" s="40"/>
      <c r="C125" s="40"/>
      <c r="D125" s="38"/>
      <c r="E125" s="320"/>
      <c r="F125" s="313">
        <f t="shared" si="14"/>
        <v>0</v>
      </c>
      <c r="G125" s="313">
        <f t="shared" si="15"/>
        <v>0</v>
      </c>
      <c r="H125" s="19"/>
      <c r="I125" s="19"/>
      <c r="J125" s="19"/>
      <c r="K125" s="19"/>
      <c r="L125" s="19"/>
    </row>
    <row r="126" spans="1:12" ht="12" customHeight="1" x14ac:dyDescent="0.2">
      <c r="A126" s="551"/>
      <c r="B126" s="41"/>
      <c r="C126" s="41"/>
      <c r="D126" s="38"/>
      <c r="E126" s="320"/>
      <c r="F126" s="313">
        <f t="shared" si="14"/>
        <v>0</v>
      </c>
      <c r="G126" s="313">
        <f t="shared" si="15"/>
        <v>0</v>
      </c>
      <c r="H126" s="21"/>
      <c r="I126" s="21"/>
      <c r="J126" s="21"/>
      <c r="K126" s="21"/>
      <c r="L126" s="21"/>
    </row>
    <row r="127" spans="1:12" ht="12" customHeight="1" thickBot="1" x14ac:dyDescent="0.25">
      <c r="A127" s="552"/>
      <c r="B127" s="42"/>
      <c r="C127" s="43"/>
      <c r="D127" s="83"/>
      <c r="E127" s="320"/>
      <c r="F127" s="324">
        <f t="shared" si="14"/>
        <v>0</v>
      </c>
      <c r="G127" s="324">
        <f t="shared" si="15"/>
        <v>0</v>
      </c>
      <c r="H127" s="22"/>
      <c r="I127" s="22"/>
      <c r="J127" s="22"/>
      <c r="K127" s="22"/>
      <c r="L127" s="22"/>
    </row>
    <row r="128" spans="1:12" ht="12" customHeight="1" thickBot="1" x14ac:dyDescent="0.25">
      <c r="D128" s="48">
        <f>SUM(D118:D127)</f>
        <v>0</v>
      </c>
      <c r="E128" s="317">
        <f>SUM(E118:E127)</f>
        <v>0</v>
      </c>
      <c r="F128" s="306"/>
      <c r="G128" s="306"/>
    </row>
    <row r="129" spans="2:7" ht="12" customHeight="1" x14ac:dyDescent="0.2">
      <c r="E129" s="301"/>
      <c r="F129" s="301"/>
      <c r="G129" s="301"/>
    </row>
    <row r="130" spans="2:7" ht="12" customHeight="1" thickBot="1" x14ac:dyDescent="0.25">
      <c r="C130" s="85"/>
      <c r="D130" s="86"/>
      <c r="E130" s="301"/>
      <c r="F130" s="301"/>
      <c r="G130" s="301"/>
    </row>
    <row r="131" spans="2:7" ht="12" customHeight="1" thickBot="1" x14ac:dyDescent="0.25">
      <c r="B131" s="87"/>
      <c r="C131" s="88" t="s">
        <v>31</v>
      </c>
      <c r="D131" s="89">
        <f>SUM(D37+D50+D63+D76+D89+D102+D115+D128)</f>
        <v>0</v>
      </c>
      <c r="E131" s="323">
        <f>SUM(E37+E50+E63+E76+E89+E102+E115+E128)</f>
        <v>0</v>
      </c>
      <c r="F131" s="301"/>
      <c r="G131" s="301"/>
    </row>
    <row r="132" spans="2:7" ht="12" customHeight="1" thickBot="1" x14ac:dyDescent="0.25">
      <c r="C132" s="90"/>
      <c r="D132" s="91"/>
      <c r="E132" s="301"/>
      <c r="F132" s="301"/>
      <c r="G132" s="301"/>
    </row>
    <row r="133" spans="2:7" ht="12" customHeight="1" thickBot="1" x14ac:dyDescent="0.25">
      <c r="B133" s="87"/>
      <c r="C133" s="88" t="s">
        <v>32</v>
      </c>
      <c r="D133" s="92">
        <f>D24</f>
        <v>0</v>
      </c>
      <c r="E133" s="301"/>
      <c r="F133" s="301"/>
      <c r="G133" s="301"/>
    </row>
    <row r="134" spans="2:7" ht="12" customHeight="1" x14ac:dyDescent="0.2">
      <c r="D134" s="3"/>
      <c r="E134" s="3"/>
      <c r="F134" s="30"/>
      <c r="G134" s="30"/>
    </row>
    <row r="135" spans="2:7" ht="12" customHeight="1" x14ac:dyDescent="0.2">
      <c r="D135" s="3"/>
      <c r="E135" s="3"/>
      <c r="F135" s="30"/>
      <c r="G135" s="30"/>
    </row>
    <row r="136" spans="2:7" ht="12" customHeight="1" x14ac:dyDescent="0.2">
      <c r="D136" s="3"/>
      <c r="E136" s="3"/>
      <c r="F136" s="30"/>
      <c r="G136" s="30"/>
    </row>
    <row r="137" spans="2:7" ht="12" customHeight="1" x14ac:dyDescent="0.2">
      <c r="D137" s="3"/>
      <c r="E137" s="3"/>
      <c r="F137" s="30"/>
      <c r="G137" s="30"/>
    </row>
    <row r="138" spans="2:7" ht="12" customHeight="1" x14ac:dyDescent="0.2">
      <c r="D138" s="3"/>
      <c r="E138" s="3"/>
      <c r="F138" s="30"/>
      <c r="G138" s="30"/>
    </row>
    <row r="139" spans="2:7" ht="12" customHeight="1" x14ac:dyDescent="0.2">
      <c r="D139" s="3"/>
      <c r="E139" s="3"/>
      <c r="F139" s="30"/>
      <c r="G139" s="30"/>
    </row>
    <row r="140" spans="2:7" ht="12" customHeight="1" x14ac:dyDescent="0.2">
      <c r="D140" s="3"/>
      <c r="E140" s="3"/>
      <c r="F140" s="30"/>
      <c r="G140" s="30"/>
    </row>
    <row r="141" spans="2:7" ht="12" customHeight="1" x14ac:dyDescent="0.2">
      <c r="D141" s="3"/>
      <c r="E141" s="3"/>
      <c r="F141" s="30"/>
      <c r="G141" s="30"/>
    </row>
    <row r="142" spans="2:7" ht="12" customHeight="1" x14ac:dyDescent="0.2">
      <c r="D142" s="3"/>
      <c r="E142" s="3"/>
      <c r="F142" s="30"/>
      <c r="G142" s="30"/>
    </row>
    <row r="143" spans="2:7" ht="12" customHeight="1" x14ac:dyDescent="0.2">
      <c r="D143" s="3"/>
      <c r="E143" s="3"/>
      <c r="F143" s="30"/>
      <c r="G143" s="30"/>
    </row>
    <row r="144" spans="2:7" ht="12" customHeight="1" x14ac:dyDescent="0.2">
      <c r="D144" s="3"/>
      <c r="E144" s="3"/>
      <c r="F144" s="30"/>
      <c r="G144" s="30"/>
    </row>
    <row r="145" spans="4:7" ht="12" customHeight="1" x14ac:dyDescent="0.2">
      <c r="D145" s="3"/>
      <c r="E145" s="3"/>
      <c r="F145" s="30"/>
      <c r="G145" s="30"/>
    </row>
    <row r="146" spans="4:7" ht="12" customHeight="1" x14ac:dyDescent="0.2">
      <c r="D146" s="3"/>
      <c r="E146" s="3"/>
      <c r="F146" s="30"/>
      <c r="G146" s="30"/>
    </row>
    <row r="147" spans="4:7" ht="12" customHeight="1" x14ac:dyDescent="0.2">
      <c r="D147" s="3"/>
      <c r="E147" s="3"/>
      <c r="F147" s="30"/>
      <c r="G147" s="30"/>
    </row>
    <row r="148" spans="4:7" ht="12" customHeight="1" x14ac:dyDescent="0.2">
      <c r="D148" s="3"/>
      <c r="E148" s="3"/>
      <c r="F148" s="30"/>
      <c r="G148" s="30"/>
    </row>
    <row r="149" spans="4:7" ht="12" customHeight="1" x14ac:dyDescent="0.2">
      <c r="D149" s="3"/>
      <c r="E149" s="3"/>
      <c r="F149" s="30"/>
      <c r="G149" s="30"/>
    </row>
    <row r="150" spans="4:7" ht="12" customHeight="1" x14ac:dyDescent="0.2">
      <c r="D150" s="3"/>
      <c r="E150" s="3"/>
      <c r="F150" s="30"/>
      <c r="G150" s="30"/>
    </row>
    <row r="151" spans="4:7" ht="12" customHeight="1" x14ac:dyDescent="0.2">
      <c r="D151" s="3"/>
      <c r="E151" s="3"/>
      <c r="F151" s="30"/>
      <c r="G151" s="30"/>
    </row>
    <row r="152" spans="4:7" ht="12" customHeight="1" x14ac:dyDescent="0.2">
      <c r="D152" s="3"/>
      <c r="E152" s="3"/>
      <c r="F152" s="30"/>
      <c r="G152" s="30"/>
    </row>
    <row r="153" spans="4:7" ht="12" customHeight="1" x14ac:dyDescent="0.2">
      <c r="D153" s="3"/>
      <c r="E153" s="3"/>
      <c r="F153" s="30"/>
      <c r="G153" s="30"/>
    </row>
    <row r="154" spans="4:7" ht="12" customHeight="1" x14ac:dyDescent="0.2">
      <c r="D154" s="3"/>
      <c r="E154" s="3"/>
      <c r="F154" s="30"/>
      <c r="G154" s="30"/>
    </row>
    <row r="155" spans="4:7" ht="12" customHeight="1" x14ac:dyDescent="0.2">
      <c r="D155" s="3"/>
      <c r="E155" s="3"/>
      <c r="F155" s="30"/>
      <c r="G155" s="30"/>
    </row>
    <row r="156" spans="4:7" ht="12" customHeight="1" x14ac:dyDescent="0.2">
      <c r="D156" s="3"/>
      <c r="E156" s="3"/>
      <c r="F156" s="30"/>
      <c r="G156" s="30"/>
    </row>
    <row r="157" spans="4:7" ht="12" customHeight="1" x14ac:dyDescent="0.2">
      <c r="D157" s="3"/>
      <c r="E157" s="3"/>
      <c r="F157" s="30"/>
      <c r="G157" s="30"/>
    </row>
    <row r="158" spans="4:7" ht="12" customHeight="1" x14ac:dyDescent="0.2">
      <c r="D158" s="3"/>
      <c r="E158" s="3"/>
      <c r="F158" s="30"/>
      <c r="G158" s="30"/>
    </row>
    <row r="159" spans="4:7" ht="12" customHeight="1" x14ac:dyDescent="0.2">
      <c r="D159" s="3"/>
      <c r="E159" s="3"/>
      <c r="F159" s="30"/>
      <c r="G159" s="30"/>
    </row>
    <row r="160" spans="4:7" ht="12" customHeight="1" x14ac:dyDescent="0.2">
      <c r="D160" s="3"/>
      <c r="E160" s="3"/>
      <c r="F160" s="30"/>
      <c r="G160" s="30"/>
    </row>
    <row r="161" spans="4:7" ht="12" customHeight="1" x14ac:dyDescent="0.2">
      <c r="D161" s="3"/>
      <c r="E161" s="3"/>
      <c r="F161" s="30"/>
      <c r="G161" s="30"/>
    </row>
    <row r="162" spans="4:7" ht="12" customHeight="1" x14ac:dyDescent="0.2">
      <c r="D162" s="3"/>
      <c r="E162" s="3"/>
      <c r="F162" s="30"/>
      <c r="G162" s="30"/>
    </row>
    <row r="163" spans="4:7" ht="12" customHeight="1" x14ac:dyDescent="0.2">
      <c r="D163" s="3"/>
      <c r="E163" s="3"/>
      <c r="F163" s="30"/>
      <c r="G163" s="30"/>
    </row>
    <row r="164" spans="4:7" ht="12" customHeight="1" x14ac:dyDescent="0.2">
      <c r="D164" s="3"/>
      <c r="E164" s="3"/>
      <c r="F164" s="30"/>
      <c r="G164" s="30"/>
    </row>
    <row r="165" spans="4:7" x14ac:dyDescent="0.2">
      <c r="D165" s="3"/>
      <c r="E165" s="3"/>
      <c r="F165" s="30"/>
      <c r="G165" s="30"/>
    </row>
    <row r="166" spans="4:7" x14ac:dyDescent="0.2">
      <c r="D166" s="3"/>
      <c r="E166" s="3"/>
      <c r="F166" s="30"/>
      <c r="G166" s="30"/>
    </row>
    <row r="167" spans="4:7" x14ac:dyDescent="0.2">
      <c r="D167" s="3"/>
      <c r="E167" s="3"/>
      <c r="F167" s="30"/>
      <c r="G167" s="30"/>
    </row>
    <row r="168" spans="4:7" x14ac:dyDescent="0.2">
      <c r="D168" s="3"/>
      <c r="E168" s="3"/>
      <c r="F168" s="30"/>
      <c r="G168" s="30"/>
    </row>
    <row r="169" spans="4:7" x14ac:dyDescent="0.2">
      <c r="D169" s="3"/>
      <c r="E169" s="3"/>
      <c r="F169" s="30"/>
      <c r="G169" s="30"/>
    </row>
    <row r="170" spans="4:7" x14ac:dyDescent="0.2">
      <c r="D170" s="3"/>
      <c r="E170" s="3"/>
      <c r="F170" s="30"/>
      <c r="G170" s="30"/>
    </row>
    <row r="171" spans="4:7" x14ac:dyDescent="0.2">
      <c r="D171" s="3"/>
      <c r="E171" s="3"/>
      <c r="F171" s="30"/>
      <c r="G171" s="30"/>
    </row>
    <row r="172" spans="4:7" x14ac:dyDescent="0.2">
      <c r="D172" s="3"/>
      <c r="E172" s="3"/>
      <c r="F172" s="30"/>
      <c r="G172" s="30"/>
    </row>
    <row r="173" spans="4:7" x14ac:dyDescent="0.2">
      <c r="D173" s="3"/>
      <c r="E173" s="3"/>
      <c r="F173" s="30"/>
      <c r="G173" s="30"/>
    </row>
    <row r="174" spans="4:7" x14ac:dyDescent="0.2">
      <c r="D174" s="3"/>
      <c r="E174" s="3"/>
      <c r="F174" s="30"/>
      <c r="G174" s="30"/>
    </row>
    <row r="175" spans="4:7" x14ac:dyDescent="0.2">
      <c r="D175" s="3"/>
      <c r="E175" s="3"/>
      <c r="F175" s="30"/>
      <c r="G175" s="30"/>
    </row>
    <row r="176" spans="4:7" x14ac:dyDescent="0.2">
      <c r="D176" s="3"/>
      <c r="E176" s="3"/>
      <c r="F176" s="30"/>
      <c r="G176" s="30"/>
    </row>
    <row r="177" spans="4:7" x14ac:dyDescent="0.2">
      <c r="D177" s="3"/>
      <c r="E177" s="3"/>
      <c r="F177" s="30"/>
      <c r="G177" s="30"/>
    </row>
    <row r="178" spans="4:7" x14ac:dyDescent="0.2">
      <c r="D178" s="3"/>
      <c r="E178" s="3"/>
      <c r="F178" s="30"/>
      <c r="G178" s="30"/>
    </row>
    <row r="179" spans="4:7" x14ac:dyDescent="0.2">
      <c r="D179" s="3"/>
      <c r="E179" s="3"/>
      <c r="F179" s="30"/>
      <c r="G179" s="30"/>
    </row>
    <row r="180" spans="4:7" x14ac:dyDescent="0.2">
      <c r="D180" s="3"/>
      <c r="E180" s="3"/>
      <c r="F180" s="30"/>
      <c r="G180" s="30"/>
    </row>
    <row r="181" spans="4:7" x14ac:dyDescent="0.2">
      <c r="D181" s="3"/>
      <c r="E181" s="3"/>
      <c r="F181" s="30"/>
      <c r="G181" s="30"/>
    </row>
    <row r="182" spans="4:7" x14ac:dyDescent="0.2">
      <c r="D182" s="3"/>
      <c r="E182" s="3"/>
      <c r="F182" s="30"/>
      <c r="G182" s="30"/>
    </row>
    <row r="183" spans="4:7" x14ac:dyDescent="0.2">
      <c r="D183" s="3"/>
      <c r="E183" s="3"/>
      <c r="F183" s="30"/>
      <c r="G183" s="30"/>
    </row>
    <row r="184" spans="4:7" x14ac:dyDescent="0.2">
      <c r="D184" s="3"/>
      <c r="E184" s="3"/>
      <c r="F184" s="30"/>
      <c r="G184" s="30"/>
    </row>
    <row r="185" spans="4:7" x14ac:dyDescent="0.2">
      <c r="D185" s="3"/>
      <c r="E185" s="3"/>
      <c r="F185" s="30"/>
      <c r="G185" s="30"/>
    </row>
    <row r="186" spans="4:7" x14ac:dyDescent="0.2">
      <c r="D186" s="3"/>
      <c r="E186" s="3"/>
      <c r="F186" s="30"/>
      <c r="G186" s="30"/>
    </row>
    <row r="187" spans="4:7" x14ac:dyDescent="0.2">
      <c r="D187" s="3"/>
      <c r="E187" s="3"/>
      <c r="F187" s="30"/>
      <c r="G187" s="30"/>
    </row>
    <row r="188" spans="4:7" x14ac:dyDescent="0.2">
      <c r="D188" s="3"/>
      <c r="E188" s="3"/>
      <c r="F188" s="30"/>
      <c r="G188" s="30"/>
    </row>
    <row r="189" spans="4:7" x14ac:dyDescent="0.2">
      <c r="D189" s="3"/>
      <c r="E189" s="3"/>
      <c r="F189" s="30"/>
      <c r="G189" s="30"/>
    </row>
    <row r="190" spans="4:7" x14ac:dyDescent="0.2">
      <c r="D190" s="3"/>
      <c r="E190" s="3"/>
      <c r="F190" s="30"/>
      <c r="G190" s="30"/>
    </row>
    <row r="191" spans="4:7" x14ac:dyDescent="0.2">
      <c r="D191" s="3"/>
      <c r="E191" s="3"/>
      <c r="F191" s="30"/>
      <c r="G191" s="30"/>
    </row>
    <row r="192" spans="4:7" x14ac:dyDescent="0.2">
      <c r="D192" s="3"/>
      <c r="E192" s="3"/>
      <c r="F192" s="30"/>
      <c r="G192" s="30"/>
    </row>
    <row r="193" spans="4:7" x14ac:dyDescent="0.2">
      <c r="D193" s="3"/>
      <c r="E193" s="3"/>
      <c r="F193" s="30"/>
      <c r="G193" s="30"/>
    </row>
    <row r="194" spans="4:7" x14ac:dyDescent="0.2">
      <c r="D194" s="3"/>
      <c r="E194" s="3"/>
      <c r="F194" s="30"/>
      <c r="G194" s="30"/>
    </row>
    <row r="195" spans="4:7" x14ac:dyDescent="0.2">
      <c r="D195" s="3"/>
      <c r="E195" s="3"/>
      <c r="F195" s="30"/>
      <c r="G195" s="30"/>
    </row>
    <row r="196" spans="4:7" x14ac:dyDescent="0.2">
      <c r="D196" s="3"/>
      <c r="E196" s="3"/>
      <c r="F196" s="30"/>
      <c r="G196" s="30"/>
    </row>
    <row r="197" spans="4:7" x14ac:dyDescent="0.2">
      <c r="D197" s="3"/>
      <c r="E197" s="3"/>
      <c r="F197" s="30"/>
      <c r="G197" s="30"/>
    </row>
    <row r="198" spans="4:7" x14ac:dyDescent="0.2">
      <c r="D198" s="3"/>
      <c r="E198" s="3"/>
      <c r="F198" s="30"/>
      <c r="G198" s="30"/>
    </row>
    <row r="199" spans="4:7" x14ac:dyDescent="0.2">
      <c r="D199" s="3"/>
      <c r="E199" s="3"/>
      <c r="F199" s="30"/>
      <c r="G199" s="30"/>
    </row>
    <row r="200" spans="4:7" x14ac:dyDescent="0.2">
      <c r="D200" s="3"/>
      <c r="E200" s="3"/>
      <c r="F200" s="30"/>
      <c r="G200" s="30"/>
    </row>
    <row r="201" spans="4:7" x14ac:dyDescent="0.2">
      <c r="D201" s="3"/>
      <c r="E201" s="3"/>
      <c r="F201" s="30"/>
      <c r="G201" s="30"/>
    </row>
    <row r="202" spans="4:7" x14ac:dyDescent="0.2">
      <c r="D202" s="3"/>
      <c r="E202" s="3"/>
      <c r="F202" s="30"/>
      <c r="G202" s="30"/>
    </row>
    <row r="203" spans="4:7" x14ac:dyDescent="0.2">
      <c r="D203" s="3"/>
      <c r="E203" s="3"/>
      <c r="F203" s="30"/>
      <c r="G203" s="30"/>
    </row>
    <row r="204" spans="4:7" x14ac:dyDescent="0.2">
      <c r="D204" s="3"/>
      <c r="E204" s="3"/>
      <c r="F204" s="30"/>
      <c r="G204" s="30"/>
    </row>
    <row r="205" spans="4:7" x14ac:dyDescent="0.2">
      <c r="D205" s="3"/>
      <c r="E205" s="3"/>
      <c r="F205" s="30"/>
      <c r="G205" s="30"/>
    </row>
    <row r="206" spans="4:7" x14ac:dyDescent="0.2">
      <c r="D206" s="3"/>
      <c r="E206" s="3"/>
      <c r="F206" s="30"/>
      <c r="G206" s="30"/>
    </row>
    <row r="207" spans="4:7" x14ac:dyDescent="0.2">
      <c r="D207" s="3"/>
      <c r="E207" s="3"/>
      <c r="F207" s="30"/>
      <c r="G207" s="30"/>
    </row>
    <row r="208" spans="4:7" x14ac:dyDescent="0.2">
      <c r="D208" s="3"/>
      <c r="E208" s="3"/>
      <c r="F208" s="30"/>
      <c r="G208" s="30"/>
    </row>
    <row r="209" spans="4:7" x14ac:dyDescent="0.2">
      <c r="D209" s="3"/>
      <c r="E209" s="3"/>
      <c r="F209" s="30"/>
      <c r="G209" s="30"/>
    </row>
  </sheetData>
  <mergeCells count="21">
    <mergeCell ref="A14:C14"/>
    <mergeCell ref="A15:C15"/>
    <mergeCell ref="A105:A114"/>
    <mergeCell ref="A13:C13"/>
    <mergeCell ref="A118:A127"/>
    <mergeCell ref="A16:C16"/>
    <mergeCell ref="A27:A36"/>
    <mergeCell ref="A40:A49"/>
    <mergeCell ref="A53:A62"/>
    <mergeCell ref="A66:A75"/>
    <mergeCell ref="A79:A88"/>
    <mergeCell ref="A17:C17"/>
    <mergeCell ref="A92:A101"/>
    <mergeCell ref="B20:C21"/>
    <mergeCell ref="A12:C12"/>
    <mergeCell ref="A11:C11"/>
    <mergeCell ref="B1:C1"/>
    <mergeCell ref="B3:C3"/>
    <mergeCell ref="B5:C5"/>
    <mergeCell ref="A8:C8"/>
    <mergeCell ref="A10:C10"/>
  </mergeCells>
  <phoneticPr fontId="3" type="noConversion"/>
  <conditionalFormatting sqref="D24:G24">
    <cfRule type="cellIs" dxfId="7" priority="3" stopIfTrue="1" operator="lessThan">
      <formula>0</formula>
    </cfRule>
  </conditionalFormatting>
  <conditionalFormatting sqref="D19:G20">
    <cfRule type="cellIs" dxfId="6" priority="1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8"/>
  <sheetViews>
    <sheetView zoomScaleSheetLayoutView="20" workbookViewId="0">
      <selection activeCell="I23" sqref="I23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2.1640625" style="2" bestFit="1" customWidth="1"/>
    <col min="5" max="5" width="11.6640625" style="93" customWidth="1"/>
    <col min="6" max="6" width="12.83203125" style="93" bestFit="1" customWidth="1"/>
    <col min="7" max="7" width="30" style="3" customWidth="1"/>
    <col min="8" max="8" width="11" style="3" customWidth="1"/>
    <col min="9" max="16384" width="11" style="3"/>
  </cols>
  <sheetData>
    <row r="1" spans="1:8" ht="16.5" customHeight="1" x14ac:dyDescent="0.2">
      <c r="A1" s="1" t="s">
        <v>1</v>
      </c>
      <c r="B1" s="540" t="str">
        <f>'Event Budget Summary'!B3:C3</f>
        <v>16th September</v>
      </c>
      <c r="C1" s="541"/>
      <c r="F1" s="94"/>
    </row>
    <row r="2" spans="1:8" ht="3" customHeight="1" x14ac:dyDescent="0.2">
      <c r="A2" s="4"/>
      <c r="B2" s="5"/>
      <c r="C2" s="5"/>
      <c r="F2" s="94"/>
    </row>
    <row r="3" spans="1:8" ht="16.5" customHeight="1" x14ac:dyDescent="0.2">
      <c r="A3" s="1" t="s">
        <v>2</v>
      </c>
      <c r="B3" s="542" t="str">
        <f>'Event Budget Summary'!B5:C5</f>
        <v>Niccy Hallifax</v>
      </c>
      <c r="C3" s="541"/>
      <c r="F3" s="94"/>
    </row>
    <row r="4" spans="1:8" ht="3" customHeight="1" x14ac:dyDescent="0.2">
      <c r="A4" s="4"/>
      <c r="B4" s="5"/>
      <c r="C4" s="5"/>
      <c r="F4" s="94"/>
    </row>
    <row r="5" spans="1:8" ht="16.5" customHeight="1" x14ac:dyDescent="0.2">
      <c r="A5" s="1" t="s">
        <v>3</v>
      </c>
      <c r="B5" s="542" t="str">
        <f>'Event Budget Summary'!B7:C7</f>
        <v>Hull 2017</v>
      </c>
      <c r="C5" s="541"/>
      <c r="F5" s="94"/>
    </row>
    <row r="6" spans="1:8" ht="3.75" customHeight="1" x14ac:dyDescent="0.2">
      <c r="A6" s="6"/>
      <c r="B6" s="7"/>
      <c r="C6" s="7"/>
      <c r="F6" s="94"/>
    </row>
    <row r="7" spans="1:8" ht="15" thickBot="1" x14ac:dyDescent="0.25">
      <c r="A7" s="8"/>
      <c r="F7" s="94"/>
    </row>
    <row r="8" spans="1:8" ht="22.5" customHeight="1" thickBot="1" x14ac:dyDescent="0.3">
      <c r="A8" s="31" t="s">
        <v>41</v>
      </c>
      <c r="B8" s="325"/>
      <c r="C8" s="95">
        <f>SUM(C10:C17)</f>
        <v>0</v>
      </c>
      <c r="D8" s="95">
        <f>SUM(D10:D17)</f>
        <v>0</v>
      </c>
      <c r="E8" s="95">
        <f>SUM(E10:E17)</f>
        <v>0</v>
      </c>
      <c r="F8" s="95">
        <f>SUM(F10:F17)</f>
        <v>0</v>
      </c>
    </row>
    <row r="9" spans="1:8" ht="17" thickBot="1" x14ac:dyDescent="0.25">
      <c r="A9" s="326"/>
      <c r="B9" s="326"/>
      <c r="C9" s="346" t="s">
        <v>42</v>
      </c>
      <c r="D9" s="327" t="s">
        <v>43</v>
      </c>
      <c r="E9" s="327" t="s">
        <v>44</v>
      </c>
      <c r="F9" s="327" t="s">
        <v>45</v>
      </c>
    </row>
    <row r="10" spans="1:8" ht="15" customHeight="1" x14ac:dyDescent="0.2">
      <c r="A10" s="553" t="s">
        <v>46</v>
      </c>
      <c r="B10" s="554"/>
      <c r="C10" s="331"/>
      <c r="D10" s="328">
        <f>D36</f>
        <v>0</v>
      </c>
      <c r="E10" s="328">
        <f>E36</f>
        <v>0</v>
      </c>
      <c r="F10" s="329">
        <f>F36</f>
        <v>0</v>
      </c>
      <c r="G10" s="96"/>
      <c r="H10" s="96"/>
    </row>
    <row r="11" spans="1:8" ht="15" customHeight="1" x14ac:dyDescent="0.2">
      <c r="A11" s="555" t="s">
        <v>47</v>
      </c>
      <c r="B11" s="556"/>
      <c r="C11" s="130"/>
      <c r="D11" s="18">
        <f>D49</f>
        <v>0</v>
      </c>
      <c r="E11" s="18">
        <f>E49</f>
        <v>0</v>
      </c>
      <c r="F11" s="18">
        <f>F49</f>
        <v>0</v>
      </c>
      <c r="G11" s="97"/>
      <c r="H11" s="97"/>
    </row>
    <row r="12" spans="1:8" ht="15" customHeight="1" x14ac:dyDescent="0.2">
      <c r="A12" s="555" t="s">
        <v>48</v>
      </c>
      <c r="B12" s="556"/>
      <c r="C12" s="130"/>
      <c r="D12" s="18">
        <f>D62</f>
        <v>0</v>
      </c>
      <c r="E12" s="18">
        <f>E62</f>
        <v>0</v>
      </c>
      <c r="F12" s="18">
        <f>F62</f>
        <v>0</v>
      </c>
      <c r="G12" s="98"/>
      <c r="H12" s="98"/>
    </row>
    <row r="13" spans="1:8" ht="15" customHeight="1" x14ac:dyDescent="0.2">
      <c r="A13" s="555" t="s">
        <v>49</v>
      </c>
      <c r="B13" s="556"/>
      <c r="C13" s="130"/>
      <c r="D13" s="18">
        <f>D75</f>
        <v>0</v>
      </c>
      <c r="E13" s="18">
        <f>E75</f>
        <v>0</v>
      </c>
      <c r="F13" s="18">
        <f>F75</f>
        <v>0</v>
      </c>
      <c r="G13" s="98"/>
      <c r="H13" s="98"/>
    </row>
    <row r="14" spans="1:8" ht="15" customHeight="1" x14ac:dyDescent="0.2">
      <c r="A14" s="555" t="s">
        <v>50</v>
      </c>
      <c r="B14" s="556"/>
      <c r="C14" s="130"/>
      <c r="D14" s="18">
        <f>D88</f>
        <v>0</v>
      </c>
      <c r="E14" s="18">
        <f>E88</f>
        <v>0</v>
      </c>
      <c r="F14" s="18">
        <f>F88</f>
        <v>0</v>
      </c>
      <c r="G14" s="98"/>
      <c r="H14" s="98"/>
    </row>
    <row r="15" spans="1:8" ht="15" customHeight="1" x14ac:dyDescent="0.2">
      <c r="A15" s="555" t="s">
        <v>51</v>
      </c>
      <c r="B15" s="556"/>
      <c r="C15" s="130"/>
      <c r="D15" s="18">
        <f>D101</f>
        <v>0</v>
      </c>
      <c r="E15" s="18">
        <f>E101</f>
        <v>0</v>
      </c>
      <c r="F15" s="18">
        <f>F101</f>
        <v>0</v>
      </c>
      <c r="G15" s="98"/>
      <c r="H15" s="98"/>
    </row>
    <row r="16" spans="1:8" ht="15" customHeight="1" x14ac:dyDescent="0.2">
      <c r="A16" s="555" t="s">
        <v>52</v>
      </c>
      <c r="B16" s="556"/>
      <c r="C16" s="130"/>
      <c r="D16" s="18">
        <f>D114</f>
        <v>0</v>
      </c>
      <c r="E16" s="18">
        <f>E114</f>
        <v>0</v>
      </c>
      <c r="F16" s="18">
        <f>F114</f>
        <v>0</v>
      </c>
      <c r="G16" s="98"/>
      <c r="H16" s="98"/>
    </row>
    <row r="17" spans="1:8" ht="15" customHeight="1" thickBot="1" x14ac:dyDescent="0.25">
      <c r="A17" s="557" t="s">
        <v>53</v>
      </c>
      <c r="B17" s="558"/>
      <c r="C17" s="132"/>
      <c r="D17" s="330">
        <f>D127</f>
        <v>0</v>
      </c>
      <c r="E17" s="330">
        <f>E127</f>
        <v>0</v>
      </c>
      <c r="F17" s="330">
        <f>F127</f>
        <v>0</v>
      </c>
      <c r="G17" s="98"/>
      <c r="H17" s="98"/>
    </row>
    <row r="18" spans="1:8" ht="7.5" customHeight="1" thickBot="1" x14ac:dyDescent="0.25">
      <c r="A18" s="23"/>
      <c r="B18" s="23"/>
      <c r="C18" s="101"/>
      <c r="D18" s="3"/>
      <c r="E18" s="30"/>
      <c r="F18" s="30"/>
      <c r="G18" s="102"/>
      <c r="H18" s="102"/>
    </row>
    <row r="19" spans="1:8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5">
        <f>SUM(F10:F17)</f>
        <v>0</v>
      </c>
    </row>
    <row r="20" spans="1:8" ht="21" x14ac:dyDescent="0.25">
      <c r="A20" s="23"/>
      <c r="B20" s="531" t="s">
        <v>13</v>
      </c>
      <c r="C20" s="532"/>
      <c r="D20" s="106">
        <f>SUM(D26:D35)+SUM(D39:D48)+SUM(D52:D61)+SUM(D65:D74)+SUM(D78:D87)+SUM(D91:D100)+SUM(D104:D113)+SUM(D117:D126)</f>
        <v>0</v>
      </c>
      <c r="E20" s="106">
        <f>SUM(E26:E35)+SUM(E39:E48)+SUM(E52:E61)+SUM(E65:E74)+SUM(E78:E87)+SUM(E91:E100)+SUM(E104:E113)+SUM(E117:E126)</f>
        <v>0</v>
      </c>
      <c r="F20" s="106">
        <f>SUM(F26:F35)+SUM(F39:F48)+SUM(F52:F61)+SUM(F65:F74)+SUM(F78:F87)+SUM(F91:F100)+SUM(F104:F113)+SUM(F117:F126)</f>
        <v>0</v>
      </c>
    </row>
    <row r="21" spans="1:8" ht="15" customHeight="1" thickBot="1" x14ac:dyDescent="0.25">
      <c r="B21" s="533"/>
      <c r="C21" s="534"/>
      <c r="D21" s="109" t="str">
        <f>IF(D19-D20=0, "Good", "Bad")</f>
        <v>Good</v>
      </c>
      <c r="E21" s="110" t="str">
        <f>IF(E19-E20=0, "Good", "Bad")</f>
        <v>Good</v>
      </c>
      <c r="F21" s="111" t="str">
        <f>IF(F19-F20=0, "Good", "Bad")</f>
        <v>Good</v>
      </c>
    </row>
    <row r="22" spans="1:8" ht="15" customHeight="1" thickBot="1" x14ac:dyDescent="0.25">
      <c r="A22" s="29"/>
      <c r="B22" s="30"/>
      <c r="C22" s="112"/>
      <c r="D22" s="3"/>
      <c r="E22" s="30"/>
      <c r="F22" s="30"/>
    </row>
    <row r="23" spans="1:8" ht="22.5" customHeight="1" thickBot="1" x14ac:dyDescent="0.3">
      <c r="A23" s="342" t="s">
        <v>17</v>
      </c>
      <c r="B23" s="343"/>
      <c r="C23" s="344"/>
      <c r="D23" s="345"/>
      <c r="E23" s="345"/>
      <c r="F23" s="345"/>
      <c r="G23" s="114" t="s">
        <v>18</v>
      </c>
    </row>
    <row r="24" spans="1:8" ht="15" thickBot="1" x14ac:dyDescent="0.25">
      <c r="A24" s="8"/>
    </row>
    <row r="25" spans="1:8" ht="12" customHeight="1" thickBot="1" x14ac:dyDescent="0.25">
      <c r="A25" s="13" t="s">
        <v>19</v>
      </c>
      <c r="B25" s="13" t="s">
        <v>20</v>
      </c>
      <c r="C25" s="13" t="s">
        <v>21</v>
      </c>
      <c r="D25" s="302" t="s">
        <v>23</v>
      </c>
      <c r="E25" s="302" t="s">
        <v>24</v>
      </c>
      <c r="F25" s="302" t="s">
        <v>25</v>
      </c>
      <c r="G25" s="13" t="s">
        <v>26</v>
      </c>
      <c r="H25" s="13" t="s">
        <v>27</v>
      </c>
    </row>
    <row r="26" spans="1:8" ht="12" customHeight="1" x14ac:dyDescent="0.2">
      <c r="A26" s="549" t="str">
        <f>A10</f>
        <v>Float 1</v>
      </c>
      <c r="B26" s="37"/>
      <c r="C26" s="37"/>
      <c r="D26" s="314"/>
      <c r="E26" s="303">
        <f>D26*0.2</f>
        <v>0</v>
      </c>
      <c r="F26" s="303">
        <f>D26+E26</f>
        <v>0</v>
      </c>
      <c r="G26" s="16"/>
      <c r="H26" s="16"/>
    </row>
    <row r="27" spans="1:8" ht="12" customHeight="1" x14ac:dyDescent="0.2">
      <c r="A27" s="550"/>
      <c r="B27" s="40"/>
      <c r="C27" s="40"/>
      <c r="D27" s="314"/>
      <c r="E27" s="304">
        <f t="shared" ref="E27:E35" si="0">D27*0.2</f>
        <v>0</v>
      </c>
      <c r="F27" s="304">
        <f t="shared" ref="F27:F35" si="1">D27+E27</f>
        <v>0</v>
      </c>
      <c r="G27" s="19"/>
      <c r="H27" s="19"/>
    </row>
    <row r="28" spans="1:8" ht="12" customHeight="1" x14ac:dyDescent="0.2">
      <c r="A28" s="550"/>
      <c r="B28" s="40"/>
      <c r="C28" s="40"/>
      <c r="D28" s="314"/>
      <c r="E28" s="304">
        <f t="shared" si="0"/>
        <v>0</v>
      </c>
      <c r="F28" s="304">
        <f t="shared" si="1"/>
        <v>0</v>
      </c>
      <c r="G28" s="19"/>
      <c r="H28" s="19"/>
    </row>
    <row r="29" spans="1:8" ht="12" customHeight="1" x14ac:dyDescent="0.2">
      <c r="A29" s="550"/>
      <c r="B29" s="40"/>
      <c r="C29" s="40"/>
      <c r="D29" s="314"/>
      <c r="E29" s="304">
        <f t="shared" si="0"/>
        <v>0</v>
      </c>
      <c r="F29" s="304">
        <f t="shared" si="1"/>
        <v>0</v>
      </c>
      <c r="G29" s="19"/>
      <c r="H29" s="19"/>
    </row>
    <row r="30" spans="1:8" ht="12" customHeight="1" x14ac:dyDescent="0.2">
      <c r="A30" s="550"/>
      <c r="B30" s="40"/>
      <c r="C30" s="40"/>
      <c r="D30" s="314"/>
      <c r="E30" s="304">
        <f t="shared" si="0"/>
        <v>0</v>
      </c>
      <c r="F30" s="304">
        <f t="shared" si="1"/>
        <v>0</v>
      </c>
      <c r="G30" s="19"/>
      <c r="H30" s="19"/>
    </row>
    <row r="31" spans="1:8" ht="12" customHeight="1" x14ac:dyDescent="0.2">
      <c r="A31" s="550"/>
      <c r="B31" s="40"/>
      <c r="C31" s="40"/>
      <c r="D31" s="314"/>
      <c r="E31" s="304">
        <f t="shared" si="0"/>
        <v>0</v>
      </c>
      <c r="F31" s="304">
        <f t="shared" si="1"/>
        <v>0</v>
      </c>
      <c r="G31" s="19"/>
      <c r="H31" s="19"/>
    </row>
    <row r="32" spans="1:8" ht="12" customHeight="1" x14ac:dyDescent="0.2">
      <c r="A32" s="550"/>
      <c r="B32" s="40"/>
      <c r="C32" s="40"/>
      <c r="D32" s="314"/>
      <c r="E32" s="304">
        <f t="shared" si="0"/>
        <v>0</v>
      </c>
      <c r="F32" s="304">
        <f t="shared" si="1"/>
        <v>0</v>
      </c>
      <c r="G32" s="19"/>
      <c r="H32" s="19"/>
    </row>
    <row r="33" spans="1:8" ht="12" customHeight="1" x14ac:dyDescent="0.2">
      <c r="A33" s="551"/>
      <c r="B33" s="41"/>
      <c r="C33" s="41"/>
      <c r="D33" s="314"/>
      <c r="E33" s="304">
        <f t="shared" si="0"/>
        <v>0</v>
      </c>
      <c r="F33" s="304">
        <f t="shared" si="1"/>
        <v>0</v>
      </c>
      <c r="G33" s="21"/>
      <c r="H33" s="21"/>
    </row>
    <row r="34" spans="1:8" ht="12" customHeight="1" x14ac:dyDescent="0.2">
      <c r="A34" s="551"/>
      <c r="B34" s="41"/>
      <c r="C34" s="41"/>
      <c r="D34" s="314"/>
      <c r="E34" s="304">
        <f t="shared" si="0"/>
        <v>0</v>
      </c>
      <c r="F34" s="304">
        <f t="shared" si="1"/>
        <v>0</v>
      </c>
      <c r="G34" s="21"/>
      <c r="H34" s="21"/>
    </row>
    <row r="35" spans="1:8" ht="12" customHeight="1" thickBot="1" x14ac:dyDescent="0.25">
      <c r="A35" s="552"/>
      <c r="B35" s="42"/>
      <c r="C35" s="43"/>
      <c r="D35" s="316"/>
      <c r="E35" s="332">
        <f t="shared" si="0"/>
        <v>0</v>
      </c>
      <c r="F35" s="332">
        <f t="shared" si="1"/>
        <v>0</v>
      </c>
      <c r="G35" s="44"/>
      <c r="H35" s="44"/>
    </row>
    <row r="36" spans="1:8" ht="12" customHeight="1" thickBot="1" x14ac:dyDescent="0.25">
      <c r="A36" s="45"/>
      <c r="B36" s="46"/>
      <c r="C36" s="47"/>
      <c r="D36" s="333">
        <f>SUM(D26:D35)</f>
        <v>0</v>
      </c>
      <c r="E36" s="335">
        <f>SUM(E26:E35)</f>
        <v>0</v>
      </c>
      <c r="F36" s="334">
        <f>SUM(F26:F35)</f>
        <v>0</v>
      </c>
      <c r="G36" s="51"/>
      <c r="H36" s="51"/>
    </row>
    <row r="37" spans="1:8" ht="12" customHeight="1" thickBot="1" x14ac:dyDescent="0.25">
      <c r="A37" s="52"/>
      <c r="B37" s="53"/>
      <c r="C37" s="53"/>
      <c r="D37" s="306"/>
      <c r="E37" s="306"/>
      <c r="F37" s="306"/>
      <c r="G37" s="55"/>
      <c r="H37" s="55"/>
    </row>
    <row r="38" spans="1:8" ht="12" customHeight="1" thickBot="1" x14ac:dyDescent="0.25">
      <c r="A38" s="13" t="s">
        <v>19</v>
      </c>
      <c r="B38" s="13" t="s">
        <v>20</v>
      </c>
      <c r="C38" s="13" t="s">
        <v>21</v>
      </c>
      <c r="D38" s="302" t="s">
        <v>23</v>
      </c>
      <c r="E38" s="307" t="s">
        <v>24</v>
      </c>
      <c r="F38" s="307" t="s">
        <v>25</v>
      </c>
      <c r="G38" s="13" t="s">
        <v>26</v>
      </c>
      <c r="H38" s="13" t="s">
        <v>27</v>
      </c>
    </row>
    <row r="39" spans="1:8" ht="12" customHeight="1" x14ac:dyDescent="0.2">
      <c r="A39" s="549" t="str">
        <f>A11</f>
        <v>Float 2</v>
      </c>
      <c r="B39" s="56"/>
      <c r="C39" s="37"/>
      <c r="D39" s="318"/>
      <c r="E39" s="308">
        <f>D39*0.2</f>
        <v>0</v>
      </c>
      <c r="F39" s="308">
        <f>D39+E39</f>
        <v>0</v>
      </c>
      <c r="G39" s="58"/>
      <c r="H39" s="58"/>
    </row>
    <row r="40" spans="1:8" ht="12" customHeight="1" x14ac:dyDescent="0.2">
      <c r="A40" s="550"/>
      <c r="B40" s="40"/>
      <c r="C40" s="40"/>
      <c r="D40" s="318"/>
      <c r="E40" s="309">
        <f t="shared" ref="E40:E48" si="2">D40*0.2</f>
        <v>0</v>
      </c>
      <c r="F40" s="309">
        <f t="shared" ref="F40:F48" si="3">D40+E40</f>
        <v>0</v>
      </c>
      <c r="G40" s="59"/>
      <c r="H40" s="59"/>
    </row>
    <row r="41" spans="1:8" ht="12" customHeight="1" x14ac:dyDescent="0.2">
      <c r="A41" s="550"/>
      <c r="B41" s="40"/>
      <c r="C41" s="40"/>
      <c r="D41" s="318"/>
      <c r="E41" s="309">
        <f t="shared" si="2"/>
        <v>0</v>
      </c>
      <c r="F41" s="309">
        <f t="shared" si="3"/>
        <v>0</v>
      </c>
      <c r="G41" s="59"/>
      <c r="H41" s="59"/>
    </row>
    <row r="42" spans="1:8" ht="12" customHeight="1" x14ac:dyDescent="0.2">
      <c r="A42" s="550"/>
      <c r="B42" s="40"/>
      <c r="C42" s="40"/>
      <c r="D42" s="318"/>
      <c r="E42" s="309">
        <f t="shared" si="2"/>
        <v>0</v>
      </c>
      <c r="F42" s="309">
        <f t="shared" si="3"/>
        <v>0</v>
      </c>
      <c r="G42" s="59"/>
      <c r="H42" s="59"/>
    </row>
    <row r="43" spans="1:8" ht="12" customHeight="1" x14ac:dyDescent="0.2">
      <c r="A43" s="550"/>
      <c r="B43" s="40"/>
      <c r="C43" s="40"/>
      <c r="D43" s="318"/>
      <c r="E43" s="309">
        <f t="shared" si="2"/>
        <v>0</v>
      </c>
      <c r="F43" s="309">
        <f t="shared" si="3"/>
        <v>0</v>
      </c>
      <c r="G43" s="59"/>
      <c r="H43" s="59"/>
    </row>
    <row r="44" spans="1:8" ht="12" customHeight="1" x14ac:dyDescent="0.2">
      <c r="A44" s="550"/>
      <c r="B44" s="40"/>
      <c r="C44" s="40"/>
      <c r="D44" s="318"/>
      <c r="E44" s="309">
        <f t="shared" si="2"/>
        <v>0</v>
      </c>
      <c r="F44" s="309">
        <f t="shared" si="3"/>
        <v>0</v>
      </c>
      <c r="G44" s="59"/>
      <c r="H44" s="59"/>
    </row>
    <row r="45" spans="1:8" ht="12" customHeight="1" x14ac:dyDescent="0.2">
      <c r="A45" s="551"/>
      <c r="B45" s="41"/>
      <c r="C45" s="41"/>
      <c r="D45" s="318"/>
      <c r="E45" s="309">
        <f t="shared" si="2"/>
        <v>0</v>
      </c>
      <c r="F45" s="309">
        <f t="shared" si="3"/>
        <v>0</v>
      </c>
      <c r="G45" s="21"/>
      <c r="H45" s="21"/>
    </row>
    <row r="46" spans="1:8" ht="12" customHeight="1" x14ac:dyDescent="0.2">
      <c r="A46" s="551"/>
      <c r="B46" s="60"/>
      <c r="C46" s="41"/>
      <c r="D46" s="318"/>
      <c r="E46" s="309">
        <f t="shared" si="2"/>
        <v>0</v>
      </c>
      <c r="F46" s="309">
        <f t="shared" si="3"/>
        <v>0</v>
      </c>
      <c r="G46" s="21"/>
      <c r="H46" s="21"/>
    </row>
    <row r="47" spans="1:8" ht="12" customHeight="1" x14ac:dyDescent="0.2">
      <c r="A47" s="551"/>
      <c r="B47" s="61"/>
      <c r="C47" s="61"/>
      <c r="D47" s="318"/>
      <c r="E47" s="309">
        <f t="shared" si="2"/>
        <v>0</v>
      </c>
      <c r="F47" s="309">
        <f t="shared" si="3"/>
        <v>0</v>
      </c>
      <c r="G47" s="20"/>
      <c r="H47" s="20"/>
    </row>
    <row r="48" spans="1:8" ht="12" customHeight="1" thickBot="1" x14ac:dyDescent="0.25">
      <c r="A48" s="552"/>
      <c r="B48" s="42"/>
      <c r="C48" s="43"/>
      <c r="D48" s="336"/>
      <c r="E48" s="310">
        <f t="shared" si="2"/>
        <v>0</v>
      </c>
      <c r="F48" s="310">
        <f t="shared" si="3"/>
        <v>0</v>
      </c>
      <c r="G48" s="22"/>
      <c r="H48" s="22"/>
    </row>
    <row r="49" spans="1:8" ht="12" customHeight="1" thickBot="1" x14ac:dyDescent="0.25">
      <c r="A49" s="351"/>
      <c r="B49" s="46"/>
      <c r="C49" s="47"/>
      <c r="D49" s="335">
        <f>SUM(D39:D48)</f>
        <v>0</v>
      </c>
      <c r="E49" s="335">
        <f>SUM(E39:E48)</f>
        <v>0</v>
      </c>
      <c r="F49" s="335">
        <f>SUM(F39:F48)</f>
        <v>0</v>
      </c>
      <c r="G49" s="62"/>
      <c r="H49" s="62"/>
    </row>
    <row r="50" spans="1:8" ht="12" customHeight="1" thickBot="1" x14ac:dyDescent="0.25">
      <c r="A50" s="52"/>
      <c r="B50" s="53"/>
      <c r="C50" s="53"/>
      <c r="D50" s="306"/>
      <c r="E50" s="306"/>
      <c r="F50" s="306"/>
      <c r="G50" s="63"/>
      <c r="H50" s="63"/>
    </row>
    <row r="51" spans="1:8" ht="12" customHeight="1" thickBot="1" x14ac:dyDescent="0.25">
      <c r="A51" s="13" t="s">
        <v>19</v>
      </c>
      <c r="B51" s="13"/>
      <c r="C51" s="13" t="s">
        <v>21</v>
      </c>
      <c r="D51" s="302" t="s">
        <v>23</v>
      </c>
      <c r="E51" s="311" t="s">
        <v>24</v>
      </c>
      <c r="F51" s="311" t="s">
        <v>25</v>
      </c>
      <c r="G51" s="13" t="s">
        <v>26</v>
      </c>
      <c r="H51" s="13" t="s">
        <v>27</v>
      </c>
    </row>
    <row r="52" spans="1:8" ht="12" customHeight="1" x14ac:dyDescent="0.2">
      <c r="A52" s="549" t="str">
        <f>A12</f>
        <v>Float 3</v>
      </c>
      <c r="B52" s="37"/>
      <c r="C52" s="37"/>
      <c r="D52" s="312"/>
      <c r="E52" s="312">
        <f>D52*0.2</f>
        <v>0</v>
      </c>
      <c r="F52" s="312">
        <f>D52+E52</f>
        <v>0</v>
      </c>
      <c r="G52" s="16"/>
      <c r="H52" s="16"/>
    </row>
    <row r="53" spans="1:8" ht="12" customHeight="1" x14ac:dyDescent="0.2">
      <c r="A53" s="551"/>
      <c r="B53" s="41"/>
      <c r="C53" s="41"/>
      <c r="D53" s="313"/>
      <c r="E53" s="313">
        <f t="shared" ref="E53:E61" si="4">D53*0.2</f>
        <v>0</v>
      </c>
      <c r="F53" s="313">
        <f t="shared" ref="F53:F61" si="5">D53+E53</f>
        <v>0</v>
      </c>
      <c r="G53" s="21"/>
      <c r="H53" s="21"/>
    </row>
    <row r="54" spans="1:8" ht="12" customHeight="1" x14ac:dyDescent="0.2">
      <c r="A54" s="551"/>
      <c r="B54" s="41"/>
      <c r="C54" s="41"/>
      <c r="D54" s="313"/>
      <c r="E54" s="313">
        <f t="shared" si="4"/>
        <v>0</v>
      </c>
      <c r="F54" s="313">
        <f t="shared" si="5"/>
        <v>0</v>
      </c>
      <c r="G54" s="21"/>
      <c r="H54" s="21"/>
    </row>
    <row r="55" spans="1:8" ht="12" customHeight="1" x14ac:dyDescent="0.2">
      <c r="A55" s="551"/>
      <c r="B55" s="41"/>
      <c r="C55" s="41"/>
      <c r="D55" s="313"/>
      <c r="E55" s="313">
        <f t="shared" si="4"/>
        <v>0</v>
      </c>
      <c r="F55" s="313">
        <f t="shared" si="5"/>
        <v>0</v>
      </c>
      <c r="G55" s="21"/>
      <c r="H55" s="21"/>
    </row>
    <row r="56" spans="1:8" ht="12" customHeight="1" x14ac:dyDescent="0.2">
      <c r="A56" s="551"/>
      <c r="B56" s="41"/>
      <c r="C56" s="41"/>
      <c r="D56" s="314"/>
      <c r="E56" s="314">
        <f t="shared" si="4"/>
        <v>0</v>
      </c>
      <c r="F56" s="314">
        <f t="shared" si="5"/>
        <v>0</v>
      </c>
      <c r="G56" s="21"/>
      <c r="H56" s="21"/>
    </row>
    <row r="57" spans="1:8" ht="12" customHeight="1" x14ac:dyDescent="0.2">
      <c r="A57" s="551"/>
      <c r="B57" s="41"/>
      <c r="C57" s="41"/>
      <c r="D57" s="314"/>
      <c r="E57" s="314">
        <f t="shared" si="4"/>
        <v>0</v>
      </c>
      <c r="F57" s="314">
        <f t="shared" si="5"/>
        <v>0</v>
      </c>
      <c r="G57" s="21"/>
      <c r="H57" s="21"/>
    </row>
    <row r="58" spans="1:8" ht="12" customHeight="1" x14ac:dyDescent="0.2">
      <c r="A58" s="551"/>
      <c r="B58" s="41"/>
      <c r="C58" s="41"/>
      <c r="D58" s="314"/>
      <c r="E58" s="314">
        <f t="shared" si="4"/>
        <v>0</v>
      </c>
      <c r="F58" s="314">
        <f t="shared" si="5"/>
        <v>0</v>
      </c>
      <c r="G58" s="21"/>
      <c r="H58" s="21"/>
    </row>
    <row r="59" spans="1:8" ht="12" customHeight="1" x14ac:dyDescent="0.2">
      <c r="A59" s="551"/>
      <c r="B59" s="41"/>
      <c r="C59" s="41"/>
      <c r="D59" s="314"/>
      <c r="E59" s="314">
        <f t="shared" si="4"/>
        <v>0</v>
      </c>
      <c r="F59" s="314">
        <f t="shared" si="5"/>
        <v>0</v>
      </c>
      <c r="G59" s="21"/>
      <c r="H59" s="21"/>
    </row>
    <row r="60" spans="1:8" ht="12" customHeight="1" x14ac:dyDescent="0.2">
      <c r="A60" s="551"/>
      <c r="B60" s="41"/>
      <c r="C60" s="41"/>
      <c r="D60" s="314"/>
      <c r="E60" s="314">
        <f t="shared" si="4"/>
        <v>0</v>
      </c>
      <c r="F60" s="314">
        <f t="shared" si="5"/>
        <v>0</v>
      </c>
      <c r="G60" s="21"/>
      <c r="H60" s="21"/>
    </row>
    <row r="61" spans="1:8" ht="12" customHeight="1" thickBot="1" x14ac:dyDescent="0.25">
      <c r="A61" s="552"/>
      <c r="B61" s="42"/>
      <c r="C61" s="43"/>
      <c r="D61" s="315"/>
      <c r="E61" s="315">
        <f t="shared" si="4"/>
        <v>0</v>
      </c>
      <c r="F61" s="315">
        <f t="shared" si="5"/>
        <v>0</v>
      </c>
      <c r="G61" s="22"/>
      <c r="H61" s="22"/>
    </row>
    <row r="62" spans="1:8" ht="12" customHeight="1" thickBot="1" x14ac:dyDescent="0.25">
      <c r="A62" s="65"/>
      <c r="B62" s="66"/>
      <c r="C62" s="67"/>
      <c r="D62" s="335">
        <f>SUM(D52:D61)</f>
        <v>0</v>
      </c>
      <c r="E62" s="335">
        <f>SUM(E52:E61)</f>
        <v>0</v>
      </c>
      <c r="F62" s="335">
        <f>SUM(F52:F61)</f>
        <v>0</v>
      </c>
      <c r="G62" s="62"/>
      <c r="H62" s="62"/>
    </row>
    <row r="63" spans="1:8" ht="12" customHeight="1" thickBot="1" x14ac:dyDescent="0.25">
      <c r="A63" s="52"/>
      <c r="B63" s="53"/>
      <c r="C63" s="53"/>
      <c r="D63" s="306"/>
      <c r="E63" s="306"/>
      <c r="F63" s="306"/>
      <c r="G63" s="63"/>
      <c r="H63" s="63"/>
    </row>
    <row r="64" spans="1:8" ht="12" customHeight="1" thickBot="1" x14ac:dyDescent="0.25">
      <c r="A64" s="13" t="s">
        <v>19</v>
      </c>
      <c r="B64" s="13" t="s">
        <v>20</v>
      </c>
      <c r="C64" s="13" t="s">
        <v>21</v>
      </c>
      <c r="D64" s="302" t="s">
        <v>23</v>
      </c>
      <c r="E64" s="307" t="s">
        <v>24</v>
      </c>
      <c r="F64" s="307" t="s">
        <v>25</v>
      </c>
      <c r="G64" s="13" t="s">
        <v>26</v>
      </c>
      <c r="H64" s="13" t="s">
        <v>27</v>
      </c>
    </row>
    <row r="65" spans="1:8" ht="12" customHeight="1" x14ac:dyDescent="0.2">
      <c r="A65" s="549" t="str">
        <f>A13</f>
        <v>Float 4</v>
      </c>
      <c r="B65" s="71"/>
      <c r="C65" s="37"/>
      <c r="D65" s="320"/>
      <c r="E65" s="312">
        <f>D65*0.2</f>
        <v>0</v>
      </c>
      <c r="F65" s="312">
        <f>D65+E65</f>
        <v>0</v>
      </c>
      <c r="G65" s="73"/>
      <c r="H65" s="73"/>
    </row>
    <row r="66" spans="1:8" ht="12" customHeight="1" x14ac:dyDescent="0.2">
      <c r="A66" s="551"/>
      <c r="B66" s="75"/>
      <c r="C66" s="41"/>
      <c r="D66" s="320"/>
      <c r="E66" s="313">
        <f t="shared" ref="E66:E74" si="6">D66*0.2</f>
        <v>0</v>
      </c>
      <c r="F66" s="313">
        <f t="shared" ref="F66:F74" si="7">D66+E66</f>
        <v>0</v>
      </c>
      <c r="H66" s="76"/>
    </row>
    <row r="67" spans="1:8" ht="12" customHeight="1" x14ac:dyDescent="0.2">
      <c r="A67" s="551"/>
      <c r="B67" s="41"/>
      <c r="C67" s="41"/>
      <c r="D67" s="320"/>
      <c r="E67" s="313">
        <f t="shared" si="6"/>
        <v>0</v>
      </c>
      <c r="F67" s="313">
        <f t="shared" si="7"/>
        <v>0</v>
      </c>
      <c r="G67" s="76"/>
      <c r="H67" s="76"/>
    </row>
    <row r="68" spans="1:8" ht="12" customHeight="1" x14ac:dyDescent="0.2">
      <c r="A68" s="551"/>
      <c r="B68" s="41"/>
      <c r="C68" s="41"/>
      <c r="D68" s="320"/>
      <c r="E68" s="313">
        <f t="shared" si="6"/>
        <v>0</v>
      </c>
      <c r="F68" s="313">
        <f t="shared" si="7"/>
        <v>0</v>
      </c>
      <c r="G68" s="76"/>
      <c r="H68" s="76"/>
    </row>
    <row r="69" spans="1:8" ht="12" customHeight="1" x14ac:dyDescent="0.2">
      <c r="A69" s="551"/>
      <c r="B69" s="41"/>
      <c r="C69" s="41"/>
      <c r="D69" s="320"/>
      <c r="E69" s="314">
        <f t="shared" si="6"/>
        <v>0</v>
      </c>
      <c r="F69" s="314">
        <f t="shared" si="7"/>
        <v>0</v>
      </c>
      <c r="G69" s="76"/>
      <c r="H69" s="76"/>
    </row>
    <row r="70" spans="1:8" ht="12" customHeight="1" x14ac:dyDescent="0.2">
      <c r="A70" s="551"/>
      <c r="B70" s="41"/>
      <c r="C70" s="41"/>
      <c r="D70" s="320"/>
      <c r="E70" s="314">
        <f t="shared" si="6"/>
        <v>0</v>
      </c>
      <c r="F70" s="314">
        <f t="shared" si="7"/>
        <v>0</v>
      </c>
      <c r="G70" s="21"/>
      <c r="H70" s="21"/>
    </row>
    <row r="71" spans="1:8" ht="12" customHeight="1" x14ac:dyDescent="0.2">
      <c r="A71" s="551"/>
      <c r="B71" s="41"/>
      <c r="C71" s="41"/>
      <c r="D71" s="320"/>
      <c r="E71" s="314">
        <f t="shared" si="6"/>
        <v>0</v>
      </c>
      <c r="F71" s="314">
        <f t="shared" si="7"/>
        <v>0</v>
      </c>
      <c r="G71" s="21"/>
      <c r="H71" s="21"/>
    </row>
    <row r="72" spans="1:8" ht="12" customHeight="1" x14ac:dyDescent="0.2">
      <c r="A72" s="551"/>
      <c r="B72" s="41"/>
      <c r="C72" s="41"/>
      <c r="D72" s="320"/>
      <c r="E72" s="314">
        <f t="shared" si="6"/>
        <v>0</v>
      </c>
      <c r="F72" s="314">
        <f t="shared" si="7"/>
        <v>0</v>
      </c>
      <c r="G72" s="21"/>
      <c r="H72" s="21"/>
    </row>
    <row r="73" spans="1:8" ht="12" customHeight="1" x14ac:dyDescent="0.2">
      <c r="A73" s="551"/>
      <c r="B73" s="41"/>
      <c r="C73" s="41"/>
      <c r="D73" s="320"/>
      <c r="E73" s="314">
        <f t="shared" si="6"/>
        <v>0</v>
      </c>
      <c r="F73" s="314">
        <f t="shared" si="7"/>
        <v>0</v>
      </c>
      <c r="G73" s="21"/>
      <c r="H73" s="21"/>
    </row>
    <row r="74" spans="1:8" ht="12" customHeight="1" thickBot="1" x14ac:dyDescent="0.25">
      <c r="A74" s="552"/>
      <c r="B74" s="43"/>
      <c r="C74" s="43"/>
      <c r="D74" s="337"/>
      <c r="E74" s="315">
        <f t="shared" si="6"/>
        <v>0</v>
      </c>
      <c r="F74" s="315">
        <f t="shared" si="7"/>
        <v>0</v>
      </c>
      <c r="G74" s="22"/>
      <c r="H74" s="22"/>
    </row>
    <row r="75" spans="1:8" ht="12" customHeight="1" thickBot="1" x14ac:dyDescent="0.25">
      <c r="A75" s="45"/>
      <c r="B75" s="46"/>
      <c r="C75" s="47"/>
      <c r="D75" s="335">
        <f>SUM(D65:D74)</f>
        <v>0</v>
      </c>
      <c r="E75" s="335">
        <f>SUM(E65:E74)</f>
        <v>0</v>
      </c>
      <c r="F75" s="335">
        <f>SUM(F65:F74)</f>
        <v>0</v>
      </c>
      <c r="G75" s="79"/>
      <c r="H75" s="79"/>
    </row>
    <row r="76" spans="1:8" ht="12" customHeight="1" thickBot="1" x14ac:dyDescent="0.25">
      <c r="A76" s="52"/>
      <c r="B76" s="53"/>
      <c r="C76" s="53"/>
      <c r="D76" s="306"/>
      <c r="E76" s="306"/>
      <c r="F76" s="306"/>
      <c r="G76" s="79"/>
      <c r="H76" s="79"/>
    </row>
    <row r="77" spans="1:8" ht="12" customHeight="1" thickBot="1" x14ac:dyDescent="0.25">
      <c r="A77" s="13" t="s">
        <v>19</v>
      </c>
      <c r="B77" s="13" t="s">
        <v>20</v>
      </c>
      <c r="C77" s="13" t="s">
        <v>21</v>
      </c>
      <c r="D77" s="302" t="s">
        <v>23</v>
      </c>
      <c r="E77" s="307" t="s">
        <v>24</v>
      </c>
      <c r="F77" s="307" t="s">
        <v>25</v>
      </c>
      <c r="G77" s="13" t="s">
        <v>26</v>
      </c>
      <c r="H77" s="13" t="s">
        <v>27</v>
      </c>
    </row>
    <row r="78" spans="1:8" ht="12" customHeight="1" x14ac:dyDescent="0.2">
      <c r="A78" s="549" t="str">
        <f>A14</f>
        <v>Float 5</v>
      </c>
      <c r="B78" s="37"/>
      <c r="C78" s="37"/>
      <c r="D78" s="37"/>
      <c r="E78" s="312">
        <f t="shared" ref="E78:E87" si="8">D78*0.2</f>
        <v>0</v>
      </c>
      <c r="F78" s="312">
        <f>D78+E78</f>
        <v>0</v>
      </c>
      <c r="G78" s="16"/>
      <c r="H78" s="16"/>
    </row>
    <row r="79" spans="1:8" ht="12" customHeight="1" x14ac:dyDescent="0.2">
      <c r="A79" s="550"/>
      <c r="B79" s="40"/>
      <c r="C79" s="40"/>
      <c r="D79" s="40"/>
      <c r="E79" s="313">
        <f t="shared" si="8"/>
        <v>0</v>
      </c>
      <c r="F79" s="313">
        <f t="shared" ref="F79:F87" si="9">D79+E79</f>
        <v>0</v>
      </c>
      <c r="G79" s="19"/>
      <c r="H79" s="19"/>
    </row>
    <row r="80" spans="1:8" ht="12" customHeight="1" x14ac:dyDescent="0.2">
      <c r="A80" s="550"/>
      <c r="B80" s="40"/>
      <c r="C80" s="40"/>
      <c r="D80" s="40"/>
      <c r="E80" s="313">
        <f t="shared" si="8"/>
        <v>0</v>
      </c>
      <c r="F80" s="313">
        <f t="shared" si="9"/>
        <v>0</v>
      </c>
      <c r="G80" s="19"/>
      <c r="H80" s="19"/>
    </row>
    <row r="81" spans="1:8" ht="12" customHeight="1" x14ac:dyDescent="0.2">
      <c r="A81" s="550"/>
      <c r="B81" s="40"/>
      <c r="C81" s="40"/>
      <c r="D81" s="40"/>
      <c r="E81" s="313">
        <f t="shared" si="8"/>
        <v>0</v>
      </c>
      <c r="F81" s="313">
        <f t="shared" si="9"/>
        <v>0</v>
      </c>
      <c r="G81" s="19"/>
      <c r="H81" s="19"/>
    </row>
    <row r="82" spans="1:8" ht="12" customHeight="1" x14ac:dyDescent="0.2">
      <c r="A82" s="550"/>
      <c r="B82" s="40"/>
      <c r="C82" s="40"/>
      <c r="D82" s="40"/>
      <c r="E82" s="313">
        <f t="shared" si="8"/>
        <v>0</v>
      </c>
      <c r="F82" s="313">
        <f t="shared" si="9"/>
        <v>0</v>
      </c>
      <c r="G82" s="19"/>
      <c r="H82" s="19"/>
    </row>
    <row r="83" spans="1:8" ht="12" customHeight="1" x14ac:dyDescent="0.2">
      <c r="A83" s="550"/>
      <c r="B83" s="40"/>
      <c r="C83" s="40"/>
      <c r="D83" s="40"/>
      <c r="E83" s="313">
        <f t="shared" si="8"/>
        <v>0</v>
      </c>
      <c r="F83" s="313">
        <f t="shared" si="9"/>
        <v>0</v>
      </c>
      <c r="G83" s="19"/>
      <c r="H83" s="19"/>
    </row>
    <row r="84" spans="1:8" ht="12" customHeight="1" x14ac:dyDescent="0.2">
      <c r="A84" s="551"/>
      <c r="B84" s="41"/>
      <c r="C84" s="41"/>
      <c r="D84" s="41"/>
      <c r="E84" s="313">
        <f t="shared" si="8"/>
        <v>0</v>
      </c>
      <c r="F84" s="313">
        <f t="shared" si="9"/>
        <v>0</v>
      </c>
      <c r="G84" s="21"/>
      <c r="H84" s="21"/>
    </row>
    <row r="85" spans="1:8" ht="12" customHeight="1" x14ac:dyDescent="0.2">
      <c r="A85" s="551"/>
      <c r="B85" s="41"/>
      <c r="C85" s="41"/>
      <c r="D85" s="41"/>
      <c r="E85" s="313">
        <f t="shared" si="8"/>
        <v>0</v>
      </c>
      <c r="F85" s="313">
        <f t="shared" si="9"/>
        <v>0</v>
      </c>
      <c r="G85" s="21"/>
      <c r="H85" s="21"/>
    </row>
    <row r="86" spans="1:8" ht="12" customHeight="1" x14ac:dyDescent="0.2">
      <c r="A86" s="551"/>
      <c r="B86" s="41"/>
      <c r="C86" s="41"/>
      <c r="D86" s="41"/>
      <c r="E86" s="313">
        <f t="shared" si="8"/>
        <v>0</v>
      </c>
      <c r="F86" s="313">
        <f t="shared" si="9"/>
        <v>0</v>
      </c>
      <c r="G86" s="21"/>
      <c r="H86" s="21"/>
    </row>
    <row r="87" spans="1:8" ht="12" customHeight="1" thickBot="1" x14ac:dyDescent="0.25">
      <c r="A87" s="552"/>
      <c r="B87" s="42"/>
      <c r="C87" s="43"/>
      <c r="D87" s="43"/>
      <c r="E87" s="315">
        <f t="shared" si="8"/>
        <v>0</v>
      </c>
      <c r="F87" s="315">
        <f t="shared" si="9"/>
        <v>0</v>
      </c>
      <c r="G87" s="22"/>
      <c r="H87" s="22"/>
    </row>
    <row r="88" spans="1:8" ht="12" customHeight="1" thickBot="1" x14ac:dyDescent="0.25">
      <c r="A88" s="45"/>
      <c r="B88" s="46"/>
      <c r="C88" s="47"/>
      <c r="D88" s="335">
        <f>SUM(D78:D87)</f>
        <v>0</v>
      </c>
      <c r="E88" s="335">
        <f>SUM(E78:E87)</f>
        <v>0</v>
      </c>
      <c r="F88" s="335">
        <f>SUM(F78:F87)</f>
        <v>0</v>
      </c>
      <c r="G88" s="79"/>
      <c r="H88" s="79"/>
    </row>
    <row r="89" spans="1:8" ht="12" customHeight="1" thickBot="1" x14ac:dyDescent="0.25">
      <c r="A89" s="52"/>
      <c r="B89" s="53"/>
      <c r="C89" s="53"/>
      <c r="D89" s="306"/>
      <c r="E89" s="306"/>
      <c r="F89" s="306"/>
      <c r="G89" s="63"/>
      <c r="H89" s="63"/>
    </row>
    <row r="90" spans="1:8" ht="12" customHeight="1" thickBot="1" x14ac:dyDescent="0.25">
      <c r="A90" s="13" t="s">
        <v>19</v>
      </c>
      <c r="B90" s="13" t="s">
        <v>20</v>
      </c>
      <c r="C90" s="13" t="s">
        <v>21</v>
      </c>
      <c r="D90" s="302" t="s">
        <v>23</v>
      </c>
      <c r="E90" s="307" t="s">
        <v>24</v>
      </c>
      <c r="F90" s="307" t="s">
        <v>25</v>
      </c>
      <c r="G90" s="13" t="s">
        <v>26</v>
      </c>
      <c r="H90" s="13" t="s">
        <v>27</v>
      </c>
    </row>
    <row r="91" spans="1:8" ht="12" customHeight="1" x14ac:dyDescent="0.2">
      <c r="A91" s="549" t="str">
        <f>A15</f>
        <v>Float 6</v>
      </c>
      <c r="B91" s="37"/>
      <c r="C91" s="80"/>
      <c r="D91" s="308"/>
      <c r="E91" s="312">
        <f>D91*0.2</f>
        <v>0</v>
      </c>
      <c r="F91" s="312">
        <f>E91+D91</f>
        <v>0</v>
      </c>
      <c r="G91" s="16"/>
      <c r="H91" s="16"/>
    </row>
    <row r="92" spans="1:8" ht="12" customHeight="1" x14ac:dyDescent="0.2">
      <c r="A92" s="551"/>
      <c r="B92" s="41"/>
      <c r="C92" s="81"/>
      <c r="D92" s="339"/>
      <c r="E92" s="313">
        <f t="shared" ref="E92:E100" si="10">D92*0.2</f>
        <v>0</v>
      </c>
      <c r="F92" s="313">
        <f t="shared" ref="F92:F100" si="11">E92+D92</f>
        <v>0</v>
      </c>
      <c r="G92" s="21"/>
      <c r="H92" s="21"/>
    </row>
    <row r="93" spans="1:8" ht="12" customHeight="1" x14ac:dyDescent="0.2">
      <c r="A93" s="551"/>
      <c r="B93" s="41"/>
      <c r="C93" s="81"/>
      <c r="D93" s="339"/>
      <c r="E93" s="313">
        <f t="shared" si="10"/>
        <v>0</v>
      </c>
      <c r="F93" s="313">
        <f t="shared" si="11"/>
        <v>0</v>
      </c>
      <c r="G93" s="21"/>
      <c r="H93" s="21"/>
    </row>
    <row r="94" spans="1:8" ht="12" customHeight="1" x14ac:dyDescent="0.2">
      <c r="A94" s="551"/>
      <c r="B94" s="41"/>
      <c r="C94" s="81"/>
      <c r="D94" s="339"/>
      <c r="E94" s="313">
        <f t="shared" si="10"/>
        <v>0</v>
      </c>
      <c r="F94" s="313">
        <f t="shared" si="11"/>
        <v>0</v>
      </c>
      <c r="G94" s="21"/>
      <c r="H94" s="21"/>
    </row>
    <row r="95" spans="1:8" ht="12" customHeight="1" x14ac:dyDescent="0.2">
      <c r="A95" s="551"/>
      <c r="B95" s="41"/>
      <c r="C95" s="81"/>
      <c r="D95" s="339"/>
      <c r="E95" s="313">
        <f t="shared" si="10"/>
        <v>0</v>
      </c>
      <c r="F95" s="313">
        <f t="shared" si="11"/>
        <v>0</v>
      </c>
      <c r="G95" s="21"/>
      <c r="H95" s="21"/>
    </row>
    <row r="96" spans="1:8" ht="12" customHeight="1" x14ac:dyDescent="0.2">
      <c r="A96" s="551"/>
      <c r="B96" s="41"/>
      <c r="C96" s="81"/>
      <c r="D96" s="339"/>
      <c r="E96" s="313">
        <f t="shared" si="10"/>
        <v>0</v>
      </c>
      <c r="F96" s="313">
        <f t="shared" si="11"/>
        <v>0</v>
      </c>
      <c r="G96" s="21"/>
      <c r="H96" s="21"/>
    </row>
    <row r="97" spans="1:8" ht="12" customHeight="1" x14ac:dyDescent="0.2">
      <c r="A97" s="551"/>
      <c r="B97" s="41"/>
      <c r="C97" s="81"/>
      <c r="D97" s="339"/>
      <c r="E97" s="313">
        <f t="shared" si="10"/>
        <v>0</v>
      </c>
      <c r="F97" s="313">
        <f t="shared" si="11"/>
        <v>0</v>
      </c>
      <c r="G97" s="21"/>
      <c r="H97" s="21"/>
    </row>
    <row r="98" spans="1:8" ht="12" customHeight="1" x14ac:dyDescent="0.2">
      <c r="A98" s="551"/>
      <c r="B98" s="41"/>
      <c r="C98" s="81"/>
      <c r="D98" s="339"/>
      <c r="E98" s="313">
        <f t="shared" si="10"/>
        <v>0</v>
      </c>
      <c r="F98" s="313">
        <f t="shared" si="11"/>
        <v>0</v>
      </c>
      <c r="G98" s="21"/>
      <c r="H98" s="21"/>
    </row>
    <row r="99" spans="1:8" ht="12" customHeight="1" x14ac:dyDescent="0.2">
      <c r="A99" s="551"/>
      <c r="B99" s="41"/>
      <c r="C99" s="81"/>
      <c r="D99" s="339"/>
      <c r="E99" s="313">
        <f t="shared" si="10"/>
        <v>0</v>
      </c>
      <c r="F99" s="313">
        <f t="shared" si="11"/>
        <v>0</v>
      </c>
      <c r="G99" s="21"/>
      <c r="H99" s="21"/>
    </row>
    <row r="100" spans="1:8" ht="12" customHeight="1" thickBot="1" x14ac:dyDescent="0.25">
      <c r="A100" s="552"/>
      <c r="B100" s="42"/>
      <c r="C100" s="338"/>
      <c r="D100" s="340"/>
      <c r="E100" s="324">
        <f t="shared" si="10"/>
        <v>0</v>
      </c>
      <c r="F100" s="324">
        <f t="shared" si="11"/>
        <v>0</v>
      </c>
      <c r="G100" s="22"/>
      <c r="H100" s="22"/>
    </row>
    <row r="101" spans="1:8" ht="12" customHeight="1" thickBot="1" x14ac:dyDescent="0.25">
      <c r="A101" s="45"/>
      <c r="B101" s="46"/>
      <c r="C101" s="46"/>
      <c r="D101" s="335">
        <f>SUM(D91:D100)</f>
        <v>0</v>
      </c>
      <c r="E101" s="335">
        <f>SUM(E91:E100)</f>
        <v>0</v>
      </c>
      <c r="F101" s="335">
        <f>SUM(F91:F100)</f>
        <v>0</v>
      </c>
      <c r="G101" s="62"/>
      <c r="H101" s="62"/>
    </row>
    <row r="102" spans="1:8" ht="12" customHeight="1" thickBot="1" x14ac:dyDescent="0.25">
      <c r="A102" s="52"/>
      <c r="B102" s="53"/>
      <c r="C102" s="53"/>
      <c r="D102" s="306"/>
      <c r="E102" s="306"/>
      <c r="F102" s="306"/>
      <c r="G102" s="63"/>
      <c r="H102" s="63"/>
    </row>
    <row r="103" spans="1:8" ht="12" customHeight="1" thickBot="1" x14ac:dyDescent="0.25">
      <c r="A103" s="13" t="s">
        <v>19</v>
      </c>
      <c r="B103" s="13" t="s">
        <v>20</v>
      </c>
      <c r="C103" s="13" t="s">
        <v>21</v>
      </c>
      <c r="D103" s="302" t="s">
        <v>23</v>
      </c>
      <c r="E103" s="307" t="s">
        <v>24</v>
      </c>
      <c r="F103" s="307" t="s">
        <v>25</v>
      </c>
      <c r="G103" s="13" t="s">
        <v>26</v>
      </c>
      <c r="H103" s="13" t="s">
        <v>27</v>
      </c>
    </row>
    <row r="104" spans="1:8" ht="12" customHeight="1" x14ac:dyDescent="0.2">
      <c r="A104" s="549" t="str">
        <f>A16</f>
        <v>Float 7</v>
      </c>
      <c r="B104" s="71"/>
      <c r="C104" s="71"/>
      <c r="D104" s="320"/>
      <c r="E104" s="312">
        <f>D104*0.2</f>
        <v>0</v>
      </c>
      <c r="F104" s="312">
        <f>D104+E104</f>
        <v>0</v>
      </c>
      <c r="G104" s="16"/>
      <c r="H104" s="16"/>
    </row>
    <row r="105" spans="1:8" ht="12" customHeight="1" x14ac:dyDescent="0.2">
      <c r="A105" s="550"/>
      <c r="B105" s="84"/>
      <c r="C105" s="84"/>
      <c r="D105" s="320"/>
      <c r="E105" s="313">
        <f t="shared" ref="E105:E113" si="12">D105*0.2</f>
        <v>0</v>
      </c>
      <c r="F105" s="313">
        <f t="shared" ref="F105:F113" si="13">D105+E105</f>
        <v>0</v>
      </c>
      <c r="G105" s="19"/>
      <c r="H105" s="19"/>
    </row>
    <row r="106" spans="1:8" ht="12" customHeight="1" x14ac:dyDescent="0.2">
      <c r="A106" s="550"/>
      <c r="B106" s="84"/>
      <c r="C106" s="84"/>
      <c r="D106" s="320"/>
      <c r="E106" s="313">
        <f t="shared" si="12"/>
        <v>0</v>
      </c>
      <c r="F106" s="313">
        <f t="shared" si="13"/>
        <v>0</v>
      </c>
      <c r="G106" s="19"/>
      <c r="H106" s="19"/>
    </row>
    <row r="107" spans="1:8" ht="12" customHeight="1" x14ac:dyDescent="0.2">
      <c r="A107" s="550"/>
      <c r="B107" s="84"/>
      <c r="C107" s="84"/>
      <c r="D107" s="320"/>
      <c r="E107" s="313">
        <f t="shared" si="12"/>
        <v>0</v>
      </c>
      <c r="F107" s="313">
        <f t="shared" si="13"/>
        <v>0</v>
      </c>
      <c r="G107" s="19"/>
      <c r="H107" s="19"/>
    </row>
    <row r="108" spans="1:8" ht="12" customHeight="1" x14ac:dyDescent="0.2">
      <c r="A108" s="550"/>
      <c r="B108" s="84"/>
      <c r="C108" s="84"/>
      <c r="D108" s="320"/>
      <c r="E108" s="313">
        <f t="shared" si="12"/>
        <v>0</v>
      </c>
      <c r="F108" s="313">
        <f t="shared" si="13"/>
        <v>0</v>
      </c>
      <c r="G108" s="19"/>
      <c r="H108" s="19"/>
    </row>
    <row r="109" spans="1:8" ht="12" customHeight="1" x14ac:dyDescent="0.2">
      <c r="A109" s="550"/>
      <c r="B109" s="84"/>
      <c r="C109" s="84"/>
      <c r="D109" s="320"/>
      <c r="E109" s="313">
        <f t="shared" si="12"/>
        <v>0</v>
      </c>
      <c r="F109" s="313">
        <f t="shared" si="13"/>
        <v>0</v>
      </c>
      <c r="G109" s="19"/>
      <c r="H109" s="19"/>
    </row>
    <row r="110" spans="1:8" ht="12" customHeight="1" x14ac:dyDescent="0.2">
      <c r="A110" s="551"/>
      <c r="B110" s="41"/>
      <c r="C110" s="41"/>
      <c r="D110" s="322"/>
      <c r="E110" s="313">
        <f t="shared" si="12"/>
        <v>0</v>
      </c>
      <c r="F110" s="313">
        <f t="shared" si="13"/>
        <v>0</v>
      </c>
      <c r="G110" s="21"/>
      <c r="H110" s="21"/>
    </row>
    <row r="111" spans="1:8" ht="12" customHeight="1" x14ac:dyDescent="0.2">
      <c r="A111" s="551"/>
      <c r="B111" s="41"/>
      <c r="C111" s="41"/>
      <c r="D111" s="320"/>
      <c r="E111" s="313">
        <f t="shared" si="12"/>
        <v>0</v>
      </c>
      <c r="F111" s="313">
        <f t="shared" si="13"/>
        <v>0</v>
      </c>
      <c r="G111" s="21"/>
      <c r="H111" s="21"/>
    </row>
    <row r="112" spans="1:8" ht="12" customHeight="1" x14ac:dyDescent="0.2">
      <c r="A112" s="551"/>
      <c r="B112" s="41"/>
      <c r="C112" s="41"/>
      <c r="D112" s="320"/>
      <c r="E112" s="313">
        <f t="shared" si="12"/>
        <v>0</v>
      </c>
      <c r="F112" s="313">
        <f t="shared" si="13"/>
        <v>0</v>
      </c>
      <c r="G112" s="21"/>
      <c r="H112" s="21"/>
    </row>
    <row r="113" spans="1:8" ht="12" customHeight="1" thickBot="1" x14ac:dyDescent="0.25">
      <c r="A113" s="552"/>
      <c r="B113" s="42"/>
      <c r="C113" s="43"/>
      <c r="D113" s="337"/>
      <c r="E113" s="324">
        <f t="shared" si="12"/>
        <v>0</v>
      </c>
      <c r="F113" s="324">
        <f t="shared" si="13"/>
        <v>0</v>
      </c>
      <c r="G113" s="22"/>
      <c r="H113" s="22"/>
    </row>
    <row r="114" spans="1:8" ht="12" customHeight="1" thickBot="1" x14ac:dyDescent="0.25">
      <c r="A114" s="45"/>
      <c r="B114" s="46"/>
      <c r="C114" s="46"/>
      <c r="D114" s="335">
        <f>SUM(D104:D113)</f>
        <v>0</v>
      </c>
      <c r="E114" s="335">
        <f>SUM(E104:E113)</f>
        <v>0</v>
      </c>
      <c r="F114" s="335">
        <f>SUM(F104:F113)</f>
        <v>0</v>
      </c>
      <c r="G114" s="62"/>
      <c r="H114" s="62"/>
    </row>
    <row r="115" spans="1:8" ht="12" customHeight="1" thickBot="1" x14ac:dyDescent="0.25">
      <c r="A115" s="52"/>
      <c r="B115" s="53"/>
      <c r="C115" s="53"/>
      <c r="D115" s="306"/>
      <c r="E115" s="306"/>
      <c r="F115" s="306"/>
      <c r="G115" s="63"/>
      <c r="H115" s="63"/>
    </row>
    <row r="116" spans="1:8" ht="12" customHeight="1" thickBot="1" x14ac:dyDescent="0.25">
      <c r="A116" s="13" t="s">
        <v>19</v>
      </c>
      <c r="B116" s="13" t="s">
        <v>20</v>
      </c>
      <c r="C116" s="13" t="s">
        <v>21</v>
      </c>
      <c r="D116" s="302" t="s">
        <v>23</v>
      </c>
      <c r="E116" s="307" t="s">
        <v>24</v>
      </c>
      <c r="F116" s="307" t="s">
        <v>25</v>
      </c>
      <c r="G116" s="13" t="s">
        <v>26</v>
      </c>
      <c r="H116" s="13" t="s">
        <v>27</v>
      </c>
    </row>
    <row r="117" spans="1:8" ht="12" customHeight="1" x14ac:dyDescent="0.2">
      <c r="A117" s="549" t="str">
        <f>A17</f>
        <v>Float 8</v>
      </c>
      <c r="B117" s="37"/>
      <c r="C117" s="37"/>
      <c r="D117" s="320"/>
      <c r="E117" s="312">
        <f>D117*0.2</f>
        <v>0</v>
      </c>
      <c r="F117" s="312">
        <f>D117*E117</f>
        <v>0</v>
      </c>
      <c r="G117" s="16"/>
      <c r="H117" s="16"/>
    </row>
    <row r="118" spans="1:8" ht="12" customHeight="1" x14ac:dyDescent="0.2">
      <c r="A118" s="550"/>
      <c r="B118" s="40"/>
      <c r="C118" s="40"/>
      <c r="D118" s="320"/>
      <c r="E118" s="313">
        <f t="shared" ref="E118:E126" si="14">D118*0.2</f>
        <v>0</v>
      </c>
      <c r="F118" s="313">
        <f t="shared" ref="F118:F126" si="15">D118*E118</f>
        <v>0</v>
      </c>
      <c r="G118" s="19"/>
      <c r="H118" s="19"/>
    </row>
    <row r="119" spans="1:8" ht="12" customHeight="1" x14ac:dyDescent="0.2">
      <c r="A119" s="550"/>
      <c r="B119" s="40"/>
      <c r="C119" s="40"/>
      <c r="D119" s="320"/>
      <c r="E119" s="313">
        <f t="shared" si="14"/>
        <v>0</v>
      </c>
      <c r="F119" s="313">
        <f t="shared" si="15"/>
        <v>0</v>
      </c>
      <c r="G119" s="19"/>
      <c r="H119" s="19"/>
    </row>
    <row r="120" spans="1:8" ht="12" customHeight="1" x14ac:dyDescent="0.2">
      <c r="A120" s="550"/>
      <c r="B120" s="40"/>
      <c r="C120" s="40"/>
      <c r="D120" s="320"/>
      <c r="E120" s="313">
        <f t="shared" si="14"/>
        <v>0</v>
      </c>
      <c r="F120" s="313">
        <f t="shared" si="15"/>
        <v>0</v>
      </c>
      <c r="G120" s="19"/>
      <c r="H120" s="19"/>
    </row>
    <row r="121" spans="1:8" ht="12" customHeight="1" x14ac:dyDescent="0.2">
      <c r="A121" s="550"/>
      <c r="B121" s="40"/>
      <c r="C121" s="40"/>
      <c r="D121" s="320"/>
      <c r="E121" s="313">
        <f t="shared" si="14"/>
        <v>0</v>
      </c>
      <c r="F121" s="313">
        <f t="shared" si="15"/>
        <v>0</v>
      </c>
      <c r="G121" s="19"/>
      <c r="H121" s="19"/>
    </row>
    <row r="122" spans="1:8" ht="12" customHeight="1" x14ac:dyDescent="0.2">
      <c r="A122" s="550"/>
      <c r="B122" s="40"/>
      <c r="C122" s="40"/>
      <c r="D122" s="320"/>
      <c r="E122" s="313">
        <f t="shared" si="14"/>
        <v>0</v>
      </c>
      <c r="F122" s="313">
        <f t="shared" si="15"/>
        <v>0</v>
      </c>
      <c r="G122" s="19"/>
      <c r="H122" s="19"/>
    </row>
    <row r="123" spans="1:8" ht="12" customHeight="1" x14ac:dyDescent="0.2">
      <c r="A123" s="550"/>
      <c r="B123" s="40"/>
      <c r="C123" s="40"/>
      <c r="D123" s="320"/>
      <c r="E123" s="313">
        <f t="shared" si="14"/>
        <v>0</v>
      </c>
      <c r="F123" s="313">
        <f t="shared" si="15"/>
        <v>0</v>
      </c>
      <c r="G123" s="19"/>
      <c r="H123" s="19"/>
    </row>
    <row r="124" spans="1:8" ht="12" customHeight="1" x14ac:dyDescent="0.2">
      <c r="A124" s="550"/>
      <c r="B124" s="40"/>
      <c r="C124" s="40"/>
      <c r="D124" s="320"/>
      <c r="E124" s="313">
        <f t="shared" si="14"/>
        <v>0</v>
      </c>
      <c r="F124" s="313">
        <f t="shared" si="15"/>
        <v>0</v>
      </c>
      <c r="G124" s="19"/>
      <c r="H124" s="19"/>
    </row>
    <row r="125" spans="1:8" ht="12" customHeight="1" x14ac:dyDescent="0.2">
      <c r="A125" s="551"/>
      <c r="B125" s="41"/>
      <c r="C125" s="41"/>
      <c r="D125" s="320"/>
      <c r="E125" s="313">
        <f t="shared" si="14"/>
        <v>0</v>
      </c>
      <c r="F125" s="313">
        <f t="shared" si="15"/>
        <v>0</v>
      </c>
      <c r="G125" s="21"/>
      <c r="H125" s="21"/>
    </row>
    <row r="126" spans="1:8" ht="12" customHeight="1" thickBot="1" x14ac:dyDescent="0.25">
      <c r="A126" s="552"/>
      <c r="B126" s="42"/>
      <c r="C126" s="43"/>
      <c r="D126" s="337"/>
      <c r="E126" s="341">
        <f t="shared" si="14"/>
        <v>0</v>
      </c>
      <c r="F126" s="341">
        <f t="shared" si="15"/>
        <v>0</v>
      </c>
      <c r="G126" s="22"/>
      <c r="H126" s="22"/>
    </row>
    <row r="127" spans="1:8" ht="12" customHeight="1" thickBot="1" x14ac:dyDescent="0.25">
      <c r="D127" s="333">
        <f>SUM(D117:D126)</f>
        <v>0</v>
      </c>
      <c r="E127" s="335">
        <f>SUM(E117:E126)</f>
        <v>0</v>
      </c>
      <c r="F127" s="335">
        <f>SUM(F117:F126)</f>
        <v>0</v>
      </c>
    </row>
    <row r="128" spans="1:8" ht="12" customHeight="1" x14ac:dyDescent="0.2">
      <c r="D128" s="301"/>
      <c r="E128" s="301"/>
      <c r="F128" s="301"/>
    </row>
    <row r="129" spans="1:6" ht="12" customHeight="1" thickBot="1" x14ac:dyDescent="0.25">
      <c r="C129" s="85"/>
      <c r="D129" s="301"/>
      <c r="E129" s="301"/>
      <c r="F129" s="301"/>
    </row>
    <row r="130" spans="1:6" ht="12" customHeight="1" thickBot="1" x14ac:dyDescent="0.25">
      <c r="B130" s="87"/>
      <c r="C130" s="88" t="s">
        <v>31</v>
      </c>
      <c r="D130" s="323">
        <f>SUM(D36+D49+D62+D75+D88+D101+D114+D127)</f>
        <v>0</v>
      </c>
      <c r="E130" s="301"/>
      <c r="F130" s="301"/>
    </row>
    <row r="131" spans="1:6" ht="12" customHeight="1" x14ac:dyDescent="0.2">
      <c r="C131" s="90"/>
      <c r="D131" s="301"/>
      <c r="E131" s="301"/>
      <c r="F131" s="301"/>
    </row>
    <row r="132" spans="1:6" ht="12" customHeight="1" x14ac:dyDescent="0.2">
      <c r="A132" s="301"/>
      <c r="B132" s="301"/>
      <c r="D132" s="3"/>
      <c r="E132" s="3"/>
      <c r="F132" s="3"/>
    </row>
    <row r="133" spans="1:6" ht="12" customHeight="1" x14ac:dyDescent="0.2">
      <c r="A133" s="30"/>
      <c r="B133" s="30"/>
      <c r="D133" s="3"/>
      <c r="E133" s="3"/>
      <c r="F133" s="3"/>
    </row>
    <row r="134" spans="1:6" ht="12" customHeight="1" x14ac:dyDescent="0.2">
      <c r="A134" s="30"/>
      <c r="B134" s="30"/>
      <c r="D134" s="3"/>
      <c r="E134" s="3"/>
      <c r="F134" s="3"/>
    </row>
    <row r="135" spans="1:6" ht="12" customHeight="1" x14ac:dyDescent="0.2">
      <c r="A135" s="30"/>
      <c r="B135" s="30"/>
      <c r="D135" s="3"/>
      <c r="E135" s="3"/>
      <c r="F135" s="3"/>
    </row>
    <row r="136" spans="1:6" ht="12" customHeight="1" x14ac:dyDescent="0.2">
      <c r="A136" s="30"/>
      <c r="B136" s="30"/>
      <c r="D136" s="3"/>
      <c r="E136" s="3"/>
      <c r="F136" s="3"/>
    </row>
    <row r="137" spans="1:6" x14ac:dyDescent="0.2">
      <c r="A137" s="30"/>
      <c r="B137" s="30"/>
      <c r="D137" s="3"/>
      <c r="E137" s="3"/>
      <c r="F137" s="3"/>
    </row>
    <row r="138" spans="1:6" x14ac:dyDescent="0.2">
      <c r="A138" s="30"/>
      <c r="B138" s="30"/>
      <c r="D138" s="3"/>
      <c r="E138" s="3"/>
      <c r="F138" s="3"/>
    </row>
    <row r="139" spans="1:6" x14ac:dyDescent="0.2">
      <c r="A139" s="30"/>
      <c r="B139" s="30"/>
      <c r="D139" s="3"/>
      <c r="E139" s="3"/>
      <c r="F139" s="3"/>
    </row>
    <row r="140" spans="1:6" x14ac:dyDescent="0.2">
      <c r="D140" s="3"/>
      <c r="E140" s="30"/>
      <c r="F140" s="30"/>
    </row>
    <row r="141" spans="1:6" x14ac:dyDescent="0.2">
      <c r="D141" s="3"/>
      <c r="E141" s="30"/>
      <c r="F141" s="30"/>
    </row>
    <row r="142" spans="1:6" x14ac:dyDescent="0.2">
      <c r="D142" s="3"/>
      <c r="E142" s="30"/>
      <c r="F142" s="30"/>
    </row>
    <row r="143" spans="1:6" x14ac:dyDescent="0.2">
      <c r="D143" s="3"/>
      <c r="E143" s="30"/>
      <c r="F143" s="30"/>
    </row>
    <row r="144" spans="1:6" x14ac:dyDescent="0.2">
      <c r="D144" s="3"/>
      <c r="E144" s="30"/>
      <c r="F144" s="30"/>
    </row>
    <row r="145" spans="4:6" x14ac:dyDescent="0.2">
      <c r="D145" s="3"/>
      <c r="E145" s="30"/>
      <c r="F145" s="30"/>
    </row>
    <row r="146" spans="4:6" x14ac:dyDescent="0.2">
      <c r="D146" s="3"/>
      <c r="E146" s="30"/>
      <c r="F146" s="30"/>
    </row>
    <row r="147" spans="4:6" x14ac:dyDescent="0.2">
      <c r="D147" s="3"/>
      <c r="E147" s="30"/>
      <c r="F147" s="30"/>
    </row>
    <row r="148" spans="4:6" x14ac:dyDescent="0.2">
      <c r="D148" s="3"/>
      <c r="E148" s="30"/>
      <c r="F148" s="30"/>
    </row>
    <row r="149" spans="4:6" x14ac:dyDescent="0.2">
      <c r="D149" s="3"/>
      <c r="E149" s="30"/>
      <c r="F149" s="30"/>
    </row>
    <row r="150" spans="4:6" x14ac:dyDescent="0.2">
      <c r="D150" s="3"/>
      <c r="E150" s="30"/>
      <c r="F150" s="30"/>
    </row>
    <row r="151" spans="4:6" x14ac:dyDescent="0.2">
      <c r="D151" s="3"/>
      <c r="E151" s="30"/>
      <c r="F151" s="30"/>
    </row>
    <row r="152" spans="4:6" x14ac:dyDescent="0.2">
      <c r="D152" s="3"/>
      <c r="E152" s="30"/>
      <c r="F152" s="30"/>
    </row>
    <row r="153" spans="4:6" x14ac:dyDescent="0.2">
      <c r="D153" s="3"/>
      <c r="E153" s="30"/>
      <c r="F153" s="30"/>
    </row>
    <row r="154" spans="4:6" x14ac:dyDescent="0.2">
      <c r="D154" s="3"/>
      <c r="E154" s="30"/>
      <c r="F154" s="30"/>
    </row>
    <row r="155" spans="4:6" x14ac:dyDescent="0.2">
      <c r="D155" s="3"/>
      <c r="E155" s="30"/>
      <c r="F155" s="30"/>
    </row>
    <row r="156" spans="4:6" x14ac:dyDescent="0.2">
      <c r="D156" s="3"/>
      <c r="E156" s="30"/>
      <c r="F156" s="30"/>
    </row>
    <row r="157" spans="4:6" x14ac:dyDescent="0.2">
      <c r="D157" s="3"/>
      <c r="E157" s="30"/>
      <c r="F157" s="30"/>
    </row>
    <row r="158" spans="4:6" x14ac:dyDescent="0.2">
      <c r="D158" s="3"/>
      <c r="E158" s="30"/>
      <c r="F158" s="30"/>
    </row>
    <row r="159" spans="4:6" x14ac:dyDescent="0.2">
      <c r="D159" s="3"/>
      <c r="E159" s="30"/>
      <c r="F159" s="30"/>
    </row>
    <row r="160" spans="4:6" x14ac:dyDescent="0.2">
      <c r="D160" s="3"/>
      <c r="E160" s="30"/>
      <c r="F160" s="30"/>
    </row>
    <row r="161" spans="4:6" x14ac:dyDescent="0.2">
      <c r="D161" s="3"/>
      <c r="E161" s="30"/>
      <c r="F161" s="30"/>
    </row>
    <row r="162" spans="4:6" x14ac:dyDescent="0.2">
      <c r="D162" s="3"/>
      <c r="E162" s="30"/>
      <c r="F162" s="30"/>
    </row>
    <row r="163" spans="4:6" x14ac:dyDescent="0.2">
      <c r="D163" s="3"/>
      <c r="E163" s="30"/>
      <c r="F163" s="30"/>
    </row>
    <row r="164" spans="4:6" x14ac:dyDescent="0.2">
      <c r="D164" s="3"/>
      <c r="E164" s="30"/>
      <c r="F164" s="30"/>
    </row>
    <row r="165" spans="4:6" x14ac:dyDescent="0.2">
      <c r="D165" s="3"/>
      <c r="E165" s="30"/>
      <c r="F165" s="30"/>
    </row>
    <row r="166" spans="4:6" x14ac:dyDescent="0.2">
      <c r="D166" s="3"/>
      <c r="E166" s="30"/>
      <c r="F166" s="30"/>
    </row>
    <row r="167" spans="4:6" x14ac:dyDescent="0.2">
      <c r="D167" s="3"/>
      <c r="E167" s="30"/>
      <c r="F167" s="30"/>
    </row>
    <row r="168" spans="4:6" x14ac:dyDescent="0.2">
      <c r="D168" s="3"/>
      <c r="E168" s="30"/>
      <c r="F168" s="30"/>
    </row>
    <row r="169" spans="4:6" x14ac:dyDescent="0.2">
      <c r="D169" s="3"/>
      <c r="E169" s="30"/>
      <c r="F169" s="30"/>
    </row>
    <row r="170" spans="4:6" x14ac:dyDescent="0.2">
      <c r="D170" s="3"/>
      <c r="E170" s="30"/>
      <c r="F170" s="30"/>
    </row>
    <row r="171" spans="4:6" x14ac:dyDescent="0.2">
      <c r="D171" s="3"/>
      <c r="E171" s="30"/>
      <c r="F171" s="30"/>
    </row>
    <row r="172" spans="4:6" x14ac:dyDescent="0.2">
      <c r="D172" s="3"/>
      <c r="E172" s="30"/>
      <c r="F172" s="30"/>
    </row>
    <row r="173" spans="4:6" x14ac:dyDescent="0.2">
      <c r="D173" s="3"/>
      <c r="E173" s="30"/>
      <c r="F173" s="30"/>
    </row>
    <row r="174" spans="4:6" x14ac:dyDescent="0.2">
      <c r="D174" s="3"/>
      <c r="E174" s="30"/>
      <c r="F174" s="30"/>
    </row>
    <row r="175" spans="4:6" x14ac:dyDescent="0.2">
      <c r="D175" s="3"/>
      <c r="E175" s="30"/>
      <c r="F175" s="30"/>
    </row>
    <row r="176" spans="4:6" x14ac:dyDescent="0.2">
      <c r="D176" s="3"/>
      <c r="E176" s="30"/>
      <c r="F176" s="30"/>
    </row>
    <row r="177" spans="4:6" x14ac:dyDescent="0.2">
      <c r="D177" s="3"/>
      <c r="E177" s="30"/>
      <c r="F177" s="30"/>
    </row>
    <row r="178" spans="4:6" x14ac:dyDescent="0.2">
      <c r="D178" s="3"/>
      <c r="E178" s="30"/>
      <c r="F178" s="30"/>
    </row>
    <row r="179" spans="4:6" x14ac:dyDescent="0.2">
      <c r="D179" s="3"/>
      <c r="E179" s="30"/>
      <c r="F179" s="30"/>
    </row>
    <row r="180" spans="4:6" x14ac:dyDescent="0.2">
      <c r="D180" s="3"/>
      <c r="E180" s="30"/>
      <c r="F180" s="30"/>
    </row>
    <row r="181" spans="4:6" x14ac:dyDescent="0.2">
      <c r="D181" s="3"/>
      <c r="E181" s="30"/>
      <c r="F181" s="30"/>
    </row>
    <row r="182" spans="4:6" x14ac:dyDescent="0.2">
      <c r="D182" s="3"/>
      <c r="E182" s="30"/>
      <c r="F182" s="30"/>
    </row>
    <row r="183" spans="4:6" x14ac:dyDescent="0.2">
      <c r="D183" s="3"/>
      <c r="E183" s="30"/>
      <c r="F183" s="30"/>
    </row>
    <row r="184" spans="4:6" x14ac:dyDescent="0.2">
      <c r="D184" s="3"/>
      <c r="E184" s="30"/>
      <c r="F184" s="30"/>
    </row>
    <row r="185" spans="4:6" x14ac:dyDescent="0.2">
      <c r="D185" s="3"/>
      <c r="E185" s="30"/>
      <c r="F185" s="30"/>
    </row>
    <row r="186" spans="4:6" x14ac:dyDescent="0.2">
      <c r="D186" s="3"/>
      <c r="E186" s="30"/>
      <c r="F186" s="30"/>
    </row>
    <row r="187" spans="4:6" x14ac:dyDescent="0.2">
      <c r="D187" s="3"/>
      <c r="E187" s="30"/>
      <c r="F187" s="30"/>
    </row>
    <row r="188" spans="4:6" x14ac:dyDescent="0.2">
      <c r="D188" s="3"/>
      <c r="E188" s="30"/>
      <c r="F188" s="30"/>
    </row>
    <row r="189" spans="4:6" x14ac:dyDescent="0.2">
      <c r="D189" s="3"/>
      <c r="E189" s="30"/>
      <c r="F189" s="30"/>
    </row>
    <row r="190" spans="4:6" x14ac:dyDescent="0.2">
      <c r="D190" s="3"/>
      <c r="E190" s="30"/>
      <c r="F190" s="30"/>
    </row>
    <row r="191" spans="4:6" x14ac:dyDescent="0.2">
      <c r="D191" s="3"/>
      <c r="E191" s="30"/>
      <c r="F191" s="30"/>
    </row>
    <row r="192" spans="4:6" x14ac:dyDescent="0.2">
      <c r="D192" s="3"/>
      <c r="E192" s="30"/>
      <c r="F192" s="30"/>
    </row>
    <row r="193" spans="4:6" x14ac:dyDescent="0.2">
      <c r="D193" s="3"/>
      <c r="E193" s="30"/>
      <c r="F193" s="30"/>
    </row>
    <row r="194" spans="4:6" x14ac:dyDescent="0.2">
      <c r="D194" s="3"/>
      <c r="E194" s="30"/>
      <c r="F194" s="30"/>
    </row>
    <row r="195" spans="4:6" x14ac:dyDescent="0.2">
      <c r="D195" s="3"/>
      <c r="E195" s="30"/>
      <c r="F195" s="30"/>
    </row>
    <row r="196" spans="4:6" x14ac:dyDescent="0.2">
      <c r="D196" s="3"/>
      <c r="E196" s="30"/>
      <c r="F196" s="30"/>
    </row>
    <row r="197" spans="4:6" x14ac:dyDescent="0.2">
      <c r="D197" s="3"/>
      <c r="E197" s="30"/>
      <c r="F197" s="30"/>
    </row>
    <row r="198" spans="4:6" x14ac:dyDescent="0.2">
      <c r="D198" s="3"/>
      <c r="E198" s="30"/>
      <c r="F198" s="30"/>
    </row>
    <row r="199" spans="4:6" x14ac:dyDescent="0.2">
      <c r="D199" s="3"/>
      <c r="E199" s="30"/>
      <c r="F199" s="30"/>
    </row>
    <row r="200" spans="4:6" x14ac:dyDescent="0.2">
      <c r="D200" s="3"/>
      <c r="E200" s="30"/>
      <c r="F200" s="30"/>
    </row>
    <row r="201" spans="4:6" x14ac:dyDescent="0.2">
      <c r="D201" s="3"/>
      <c r="E201" s="30"/>
      <c r="F201" s="30"/>
    </row>
    <row r="202" spans="4:6" x14ac:dyDescent="0.2">
      <c r="D202" s="3"/>
      <c r="E202" s="30"/>
      <c r="F202" s="30"/>
    </row>
    <row r="203" spans="4:6" x14ac:dyDescent="0.2">
      <c r="D203" s="3"/>
      <c r="E203" s="30"/>
      <c r="F203" s="30"/>
    </row>
    <row r="204" spans="4:6" x14ac:dyDescent="0.2">
      <c r="D204" s="3"/>
      <c r="E204" s="30"/>
      <c r="F204" s="30"/>
    </row>
    <row r="205" spans="4:6" x14ac:dyDescent="0.2">
      <c r="D205" s="3"/>
      <c r="E205" s="30"/>
      <c r="F205" s="30"/>
    </row>
    <row r="206" spans="4:6" x14ac:dyDescent="0.2">
      <c r="D206" s="3"/>
      <c r="E206" s="30"/>
      <c r="F206" s="30"/>
    </row>
    <row r="207" spans="4:6" x14ac:dyDescent="0.2">
      <c r="D207" s="3"/>
      <c r="E207" s="30"/>
      <c r="F207" s="30"/>
    </row>
    <row r="208" spans="4:6" x14ac:dyDescent="0.2">
      <c r="D208" s="3"/>
      <c r="E208" s="30"/>
      <c r="F208" s="30"/>
    </row>
  </sheetData>
  <mergeCells count="20">
    <mergeCell ref="A117:A126"/>
    <mergeCell ref="A39:A48"/>
    <mergeCell ref="A52:A61"/>
    <mergeCell ref="A65:A74"/>
    <mergeCell ref="A78:A87"/>
    <mergeCell ref="A91:A100"/>
    <mergeCell ref="A104:A113"/>
    <mergeCell ref="B1:C1"/>
    <mergeCell ref="B3:C3"/>
    <mergeCell ref="B5:C5"/>
    <mergeCell ref="B20:C21"/>
    <mergeCell ref="A26:A35"/>
    <mergeCell ref="A10:B10"/>
    <mergeCell ref="A11:B11"/>
    <mergeCell ref="A12:B12"/>
    <mergeCell ref="A13:B13"/>
    <mergeCell ref="A14:B14"/>
    <mergeCell ref="A15:B15"/>
    <mergeCell ref="A16:B16"/>
    <mergeCell ref="A17:B17"/>
  </mergeCells>
  <conditionalFormatting sqref="D23:F23 D19:F20">
    <cfRule type="cellIs" dxfId="5" priority="2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3"/>
  <sheetViews>
    <sheetView zoomScale="140" zoomScaleNormal="140" zoomScaleSheetLayoutView="20" zoomScalePageLayoutView="140" workbookViewId="0">
      <selection activeCell="G45" sqref="B26:G45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3.6640625" style="2" customWidth="1"/>
    <col min="5" max="6" width="8.33203125" style="2" bestFit="1" customWidth="1"/>
    <col min="7" max="7" width="11.6640625" style="2" customWidth="1"/>
    <col min="8" max="9" width="11.6640625" style="93" customWidth="1"/>
    <col min="10" max="10" width="30" style="3" customWidth="1"/>
    <col min="11" max="11" width="11" style="3" customWidth="1"/>
    <col min="12" max="16384" width="11" style="3"/>
  </cols>
  <sheetData>
    <row r="1" spans="1:11" ht="16.5" customHeight="1" x14ac:dyDescent="0.2">
      <c r="A1" s="1" t="s">
        <v>1</v>
      </c>
      <c r="B1" s="540" t="str">
        <f>'Event Budget Summary'!B3:C3</f>
        <v>16th September</v>
      </c>
      <c r="C1" s="541"/>
    </row>
    <row r="2" spans="1:11" ht="3" customHeight="1" x14ac:dyDescent="0.2">
      <c r="A2" s="4"/>
      <c r="B2" s="5"/>
      <c r="C2" s="5"/>
    </row>
    <row r="3" spans="1:11" ht="16.5" customHeight="1" x14ac:dyDescent="0.2">
      <c r="A3" s="1" t="s">
        <v>2</v>
      </c>
      <c r="B3" s="542" t="str">
        <f>'Event Budget Summary'!B5:C5</f>
        <v>Niccy Hallifax</v>
      </c>
      <c r="C3" s="541"/>
    </row>
    <row r="4" spans="1:11" ht="3" customHeight="1" x14ac:dyDescent="0.2">
      <c r="A4" s="4"/>
      <c r="B4" s="5"/>
      <c r="C4" s="5"/>
    </row>
    <row r="5" spans="1:11" ht="16.5" customHeight="1" x14ac:dyDescent="0.2">
      <c r="A5" s="1" t="s">
        <v>3</v>
      </c>
      <c r="B5" s="542" t="str">
        <f>'Event Budget Summary'!B7:C7</f>
        <v>Hull 2017</v>
      </c>
      <c r="C5" s="541"/>
    </row>
    <row r="6" spans="1:11" ht="3.75" customHeight="1" x14ac:dyDescent="0.2">
      <c r="A6" s="6"/>
      <c r="B6" s="7"/>
      <c r="C6" s="7"/>
    </row>
    <row r="7" spans="1:11" ht="15" thickBot="1" x14ac:dyDescent="0.25">
      <c r="A7" s="8"/>
      <c r="D7" s="3"/>
      <c r="E7" s="3"/>
      <c r="F7" s="3"/>
    </row>
    <row r="8" spans="1:11" ht="22.5" customHeight="1" thickBot="1" x14ac:dyDescent="0.3">
      <c r="A8" s="543" t="s">
        <v>54</v>
      </c>
      <c r="B8" s="544"/>
      <c r="C8" s="544"/>
      <c r="D8" s="95"/>
      <c r="E8" s="123"/>
      <c r="F8" s="123"/>
      <c r="G8" s="3"/>
      <c r="H8" s="30"/>
      <c r="I8" s="30"/>
    </row>
    <row r="9" spans="1:11" ht="17" thickBot="1" x14ac:dyDescent="0.25">
      <c r="A9" s="9"/>
      <c r="B9" s="9"/>
      <c r="C9" s="10"/>
      <c r="D9" s="124" t="s">
        <v>6</v>
      </c>
      <c r="E9" s="125"/>
      <c r="F9" s="125"/>
      <c r="H9" s="126"/>
      <c r="I9" s="126"/>
    </row>
    <row r="10" spans="1:11" ht="15" customHeight="1" thickTop="1" x14ac:dyDescent="0.2">
      <c r="A10" s="522" t="s">
        <v>170</v>
      </c>
      <c r="B10" s="523"/>
      <c r="C10" s="523"/>
      <c r="D10" s="127">
        <f>I46</f>
        <v>0</v>
      </c>
      <c r="E10" s="128"/>
      <c r="F10" s="128"/>
      <c r="H10" s="129"/>
      <c r="I10" s="129"/>
      <c r="J10" s="96"/>
      <c r="K10" s="96"/>
    </row>
    <row r="11" spans="1:11" ht="15" customHeight="1" x14ac:dyDescent="0.2">
      <c r="A11" s="535" t="s">
        <v>35</v>
      </c>
      <c r="B11" s="536"/>
      <c r="C11" s="536"/>
      <c r="D11" s="130">
        <f>I59</f>
        <v>0</v>
      </c>
      <c r="E11" s="128"/>
      <c r="F11" s="128"/>
      <c r="H11" s="129"/>
      <c r="I11" s="129"/>
      <c r="J11" s="97"/>
      <c r="K11" s="97"/>
    </row>
    <row r="12" spans="1:11" ht="15" customHeight="1" x14ac:dyDescent="0.2">
      <c r="A12" s="535" t="s">
        <v>36</v>
      </c>
      <c r="B12" s="536"/>
      <c r="C12" s="536"/>
      <c r="D12" s="130">
        <f>I72</f>
        <v>0</v>
      </c>
      <c r="E12" s="128"/>
      <c r="F12" s="128"/>
      <c r="H12" s="129"/>
      <c r="I12" s="129"/>
      <c r="J12" s="98"/>
      <c r="K12" s="98"/>
    </row>
    <row r="13" spans="1:11" ht="15" customHeight="1" x14ac:dyDescent="0.2">
      <c r="A13" s="535" t="s">
        <v>37</v>
      </c>
      <c r="B13" s="536"/>
      <c r="C13" s="536"/>
      <c r="D13" s="130">
        <f>I85</f>
        <v>0</v>
      </c>
      <c r="E13" s="128"/>
      <c r="F13" s="128"/>
      <c r="H13" s="129"/>
      <c r="I13" s="129"/>
      <c r="J13" s="98"/>
      <c r="K13" s="98"/>
    </row>
    <row r="14" spans="1:11" ht="15" customHeight="1" x14ac:dyDescent="0.2">
      <c r="A14" s="535" t="s">
        <v>38</v>
      </c>
      <c r="B14" s="536"/>
      <c r="C14" s="536"/>
      <c r="D14" s="130">
        <f>I98</f>
        <v>0</v>
      </c>
      <c r="E14" s="128"/>
      <c r="F14" s="128"/>
      <c r="H14" s="129"/>
      <c r="I14" s="129"/>
      <c r="J14" s="98"/>
      <c r="K14" s="98"/>
    </row>
    <row r="15" spans="1:11" ht="15" customHeight="1" x14ac:dyDescent="0.2">
      <c r="A15" s="535" t="s">
        <v>39</v>
      </c>
      <c r="B15" s="536"/>
      <c r="C15" s="536"/>
      <c r="D15" s="130">
        <f>I111</f>
        <v>0</v>
      </c>
      <c r="E15" s="128"/>
      <c r="F15" s="128"/>
      <c r="H15" s="131"/>
      <c r="I15" s="131"/>
      <c r="J15" s="98"/>
      <c r="K15" s="98"/>
    </row>
    <row r="16" spans="1:11" ht="15" customHeight="1" x14ac:dyDescent="0.2">
      <c r="A16" s="535" t="s">
        <v>40</v>
      </c>
      <c r="B16" s="536"/>
      <c r="C16" s="536"/>
      <c r="D16" s="130">
        <f>I124</f>
        <v>0</v>
      </c>
      <c r="E16" s="128"/>
      <c r="F16" s="128"/>
      <c r="H16" s="131"/>
      <c r="I16" s="131"/>
      <c r="J16" s="98"/>
      <c r="K16" s="98"/>
    </row>
    <row r="17" spans="1:14" ht="15" customHeight="1" thickBot="1" x14ac:dyDescent="0.25">
      <c r="A17" s="546" t="s">
        <v>12</v>
      </c>
      <c r="B17" s="547"/>
      <c r="C17" s="547"/>
      <c r="D17" s="132">
        <f>I137</f>
        <v>0</v>
      </c>
      <c r="E17" s="128"/>
      <c r="F17" s="128"/>
      <c r="H17" s="131"/>
      <c r="I17" s="131"/>
      <c r="J17" s="98"/>
      <c r="K17" s="98"/>
    </row>
    <row r="18" spans="1:14" ht="7.5" customHeight="1" thickTop="1" x14ac:dyDescent="0.2">
      <c r="A18" s="23"/>
      <c r="B18" s="23"/>
      <c r="C18" s="101"/>
      <c r="D18" s="24"/>
      <c r="E18" s="133"/>
      <c r="F18" s="133"/>
      <c r="H18" s="30"/>
      <c r="I18" s="30"/>
      <c r="J18" s="102"/>
      <c r="K18" s="102"/>
    </row>
    <row r="19" spans="1:14" ht="15" customHeight="1" thickBot="1" x14ac:dyDescent="0.25">
      <c r="C19" s="134"/>
      <c r="D19" s="135"/>
      <c r="E19" s="133"/>
      <c r="F19" s="133"/>
      <c r="H19" s="30"/>
      <c r="I19" s="30"/>
      <c r="J19" s="98"/>
      <c r="K19" s="98"/>
    </row>
    <row r="20" spans="1:14" ht="18" customHeight="1" thickBot="1" x14ac:dyDescent="0.25">
      <c r="A20" s="26" t="s">
        <v>15</v>
      </c>
      <c r="B20" s="27"/>
      <c r="C20" s="27"/>
      <c r="D20" s="136">
        <f>SUM(D10:D17)</f>
        <v>0</v>
      </c>
      <c r="E20" s="137"/>
      <c r="F20" s="137"/>
      <c r="G20" s="3"/>
      <c r="H20" s="30"/>
      <c r="I20" s="30"/>
    </row>
    <row r="21" spans="1:14" ht="18" customHeight="1" thickBot="1" x14ac:dyDescent="0.25">
      <c r="A21" s="26" t="s">
        <v>16</v>
      </c>
      <c r="B21" s="27"/>
      <c r="C21" s="138">
        <v>0</v>
      </c>
      <c r="D21" s="139">
        <f>SUM(D8)*C21</f>
        <v>0</v>
      </c>
      <c r="E21" s="137"/>
      <c r="F21" s="137"/>
      <c r="G21" s="3"/>
      <c r="H21" s="30"/>
      <c r="I21" s="30"/>
    </row>
    <row r="22" spans="1:14" ht="15" customHeight="1" thickBot="1" x14ac:dyDescent="0.25">
      <c r="A22" s="29"/>
      <c r="B22" s="30"/>
      <c r="C22" s="112"/>
      <c r="D22" s="113"/>
      <c r="E22" s="113"/>
      <c r="F22" s="113"/>
      <c r="G22" s="3"/>
      <c r="H22" s="30"/>
      <c r="I22" s="30"/>
    </row>
    <row r="23" spans="1:14" ht="22.5" customHeight="1" thickBot="1" x14ac:dyDescent="0.3">
      <c r="A23" s="31" t="s">
        <v>17</v>
      </c>
      <c r="B23" s="32"/>
      <c r="C23" s="33"/>
      <c r="D23" s="140"/>
      <c r="E23" s="141"/>
      <c r="F23" s="141"/>
      <c r="H23" s="142"/>
      <c r="I23" s="142"/>
      <c r="J23" s="114" t="s">
        <v>18</v>
      </c>
    </row>
    <row r="24" spans="1:14" ht="15" thickBot="1" x14ac:dyDescent="0.25">
      <c r="A24" s="8"/>
    </row>
    <row r="25" spans="1:14" ht="15" thickBot="1" x14ac:dyDescent="0.25">
      <c r="A25" s="13" t="s">
        <v>19</v>
      </c>
      <c r="B25" s="13" t="s">
        <v>20</v>
      </c>
      <c r="C25" s="13" t="s">
        <v>21</v>
      </c>
      <c r="D25" s="35" t="s">
        <v>55</v>
      </c>
      <c r="E25" s="143" t="s">
        <v>56</v>
      </c>
      <c r="F25" s="143" t="s">
        <v>56</v>
      </c>
      <c r="G25" s="36" t="s">
        <v>57</v>
      </c>
      <c r="H25" s="36" t="s">
        <v>24</v>
      </c>
      <c r="I25" s="36" t="s">
        <v>25</v>
      </c>
      <c r="J25" s="13" t="s">
        <v>26</v>
      </c>
      <c r="K25" s="13" t="s">
        <v>27</v>
      </c>
      <c r="L25" s="13" t="s">
        <v>28</v>
      </c>
      <c r="M25" s="13" t="s">
        <v>29</v>
      </c>
      <c r="N25" s="13" t="s">
        <v>30</v>
      </c>
    </row>
    <row r="26" spans="1:14" x14ac:dyDescent="0.2">
      <c r="A26" s="549" t="str">
        <f>A10</f>
        <v>Consumables</v>
      </c>
      <c r="B26" s="37"/>
      <c r="C26" s="37"/>
      <c r="D26" s="38"/>
      <c r="E26" s="144"/>
      <c r="F26" s="144"/>
      <c r="G26" s="39"/>
      <c r="H26" s="121"/>
      <c r="I26" s="121"/>
      <c r="J26" s="16"/>
      <c r="K26" s="16"/>
      <c r="L26" s="16"/>
      <c r="M26" s="16"/>
      <c r="N26" s="16"/>
    </row>
    <row r="27" spans="1:14" x14ac:dyDescent="0.2">
      <c r="A27" s="551"/>
      <c r="B27" s="41"/>
      <c r="C27" s="41"/>
      <c r="D27" s="38"/>
      <c r="E27" s="144"/>
      <c r="F27" s="144"/>
      <c r="G27" s="39"/>
      <c r="H27" s="115"/>
      <c r="I27" s="115"/>
      <c r="J27" s="21"/>
      <c r="K27" s="21"/>
      <c r="L27" s="21"/>
      <c r="M27" s="21"/>
      <c r="N27" s="21"/>
    </row>
    <row r="28" spans="1:14" x14ac:dyDescent="0.2">
      <c r="A28" s="551"/>
      <c r="B28" s="41"/>
      <c r="C28" s="41"/>
      <c r="D28" s="38"/>
      <c r="E28" s="144"/>
      <c r="F28" s="144"/>
      <c r="G28" s="39"/>
      <c r="H28" s="115"/>
      <c r="I28" s="115"/>
      <c r="J28" s="21"/>
      <c r="K28" s="21"/>
      <c r="L28" s="21"/>
      <c r="M28" s="21"/>
      <c r="N28" s="21"/>
    </row>
    <row r="29" spans="1:14" x14ac:dyDescent="0.2">
      <c r="A29" s="551"/>
      <c r="B29" s="41"/>
      <c r="C29" s="41"/>
      <c r="D29" s="38"/>
      <c r="E29" s="144"/>
      <c r="F29" s="144"/>
      <c r="G29" s="39"/>
      <c r="H29" s="115"/>
      <c r="I29" s="115"/>
      <c r="J29" s="117"/>
      <c r="K29" s="21"/>
      <c r="L29" s="21"/>
      <c r="M29" s="21"/>
      <c r="N29" s="21"/>
    </row>
    <row r="30" spans="1:14" x14ac:dyDescent="0.2">
      <c r="A30" s="551"/>
      <c r="B30" s="75"/>
      <c r="C30" s="75"/>
      <c r="D30" s="38"/>
      <c r="E30" s="144"/>
      <c r="F30" s="144"/>
      <c r="G30" s="39"/>
      <c r="H30" s="115"/>
      <c r="I30" s="115"/>
      <c r="J30" s="117"/>
      <c r="K30" s="21"/>
      <c r="L30" s="21"/>
      <c r="M30" s="21"/>
      <c r="N30" s="21"/>
    </row>
    <row r="31" spans="1:14" x14ac:dyDescent="0.2">
      <c r="A31" s="551"/>
      <c r="B31" s="75"/>
      <c r="C31" s="75"/>
      <c r="D31" s="38"/>
      <c r="E31" s="144"/>
      <c r="F31" s="144"/>
      <c r="G31" s="39"/>
      <c r="H31" s="115"/>
      <c r="I31" s="115"/>
      <c r="J31" s="117"/>
      <c r="K31" s="21"/>
      <c r="L31" s="21"/>
      <c r="M31" s="21"/>
      <c r="N31" s="21"/>
    </row>
    <row r="32" spans="1:14" x14ac:dyDescent="0.2">
      <c r="A32" s="551"/>
      <c r="B32" s="75"/>
      <c r="C32" s="75"/>
      <c r="D32" s="38"/>
      <c r="E32" s="144"/>
      <c r="F32" s="144"/>
      <c r="G32" s="39"/>
      <c r="H32" s="115"/>
      <c r="I32" s="115"/>
      <c r="J32" s="117"/>
      <c r="K32" s="21"/>
      <c r="L32" s="21"/>
      <c r="M32" s="21"/>
      <c r="N32" s="21"/>
    </row>
    <row r="33" spans="1:14" x14ac:dyDescent="0.2">
      <c r="A33" s="551"/>
      <c r="B33" s="75"/>
      <c r="C33" s="75"/>
      <c r="D33" s="38"/>
      <c r="E33" s="144"/>
      <c r="F33" s="144"/>
      <c r="G33" s="39"/>
      <c r="H33" s="115"/>
      <c r="I33" s="115"/>
      <c r="J33" s="117"/>
      <c r="K33" s="21"/>
      <c r="L33" s="21"/>
      <c r="M33" s="21"/>
      <c r="N33" s="21"/>
    </row>
    <row r="34" spans="1:14" x14ac:dyDescent="0.2">
      <c r="A34" s="551"/>
      <c r="B34" s="75"/>
      <c r="C34" s="75"/>
      <c r="D34" s="38"/>
      <c r="E34" s="144"/>
      <c r="F34" s="144"/>
      <c r="G34" s="39"/>
      <c r="H34" s="115"/>
      <c r="I34" s="115"/>
      <c r="J34" s="117"/>
      <c r="K34" s="21"/>
      <c r="L34" s="21"/>
      <c r="M34" s="21"/>
      <c r="N34" s="21"/>
    </row>
    <row r="35" spans="1:14" x14ac:dyDescent="0.2">
      <c r="A35" s="551"/>
      <c r="B35" s="75"/>
      <c r="C35" s="75"/>
      <c r="D35" s="38"/>
      <c r="E35" s="144"/>
      <c r="F35" s="144"/>
      <c r="G35" s="39"/>
      <c r="H35" s="115"/>
      <c r="I35" s="115"/>
      <c r="J35" s="117"/>
      <c r="K35" s="21"/>
      <c r="L35" s="21"/>
      <c r="M35" s="21"/>
      <c r="N35" s="21"/>
    </row>
    <row r="36" spans="1:14" x14ac:dyDescent="0.2">
      <c r="A36" s="551"/>
      <c r="B36" s="75"/>
      <c r="C36" s="75"/>
      <c r="D36" s="38"/>
      <c r="E36" s="144"/>
      <c r="F36" s="144"/>
      <c r="G36" s="39"/>
      <c r="H36" s="115"/>
      <c r="I36" s="115"/>
      <c r="J36" s="117"/>
      <c r="K36" s="21"/>
      <c r="L36" s="21"/>
      <c r="M36" s="21"/>
      <c r="N36" s="21"/>
    </row>
    <row r="37" spans="1:14" x14ac:dyDescent="0.2">
      <c r="A37" s="551"/>
      <c r="B37" s="75"/>
      <c r="C37" s="75"/>
      <c r="D37" s="38"/>
      <c r="E37" s="144"/>
      <c r="F37" s="144"/>
      <c r="G37" s="39"/>
      <c r="H37" s="115"/>
      <c r="I37" s="115"/>
      <c r="J37" s="117"/>
      <c r="K37" s="21"/>
      <c r="L37" s="21"/>
      <c r="M37" s="21"/>
      <c r="N37" s="21"/>
    </row>
    <row r="38" spans="1:14" x14ac:dyDescent="0.2">
      <c r="A38" s="551"/>
      <c r="B38" s="75"/>
      <c r="C38" s="75"/>
      <c r="D38" s="38"/>
      <c r="E38" s="144"/>
      <c r="F38" s="144"/>
      <c r="G38" s="39"/>
      <c r="H38" s="115"/>
      <c r="I38" s="115"/>
      <c r="J38" s="117"/>
      <c r="K38" s="21"/>
      <c r="L38" s="21"/>
      <c r="M38" s="21"/>
      <c r="N38" s="21"/>
    </row>
    <row r="39" spans="1:14" x14ac:dyDescent="0.2">
      <c r="A39" s="551"/>
      <c r="B39" s="75"/>
      <c r="C39" s="75"/>
      <c r="D39" s="38"/>
      <c r="E39" s="144"/>
      <c r="F39" s="144"/>
      <c r="G39" s="39"/>
      <c r="H39" s="115"/>
      <c r="I39" s="115"/>
      <c r="J39" s="117"/>
      <c r="K39" s="21"/>
      <c r="L39" s="21"/>
      <c r="M39" s="21"/>
      <c r="N39" s="21"/>
    </row>
    <row r="40" spans="1:14" x14ac:dyDescent="0.2">
      <c r="A40" s="551"/>
      <c r="B40" s="75"/>
      <c r="C40" s="75"/>
      <c r="D40" s="38"/>
      <c r="E40" s="144"/>
      <c r="F40" s="144"/>
      <c r="G40" s="39"/>
      <c r="H40" s="115"/>
      <c r="I40" s="115"/>
      <c r="J40" s="117"/>
      <c r="K40" s="21"/>
      <c r="L40" s="21"/>
      <c r="M40" s="21"/>
      <c r="N40" s="21"/>
    </row>
    <row r="41" spans="1:14" x14ac:dyDescent="0.2">
      <c r="A41" s="551"/>
      <c r="B41" s="75"/>
      <c r="C41" s="75"/>
      <c r="D41" s="38"/>
      <c r="E41" s="144"/>
      <c r="F41" s="144"/>
      <c r="G41" s="39"/>
      <c r="H41" s="115"/>
      <c r="I41" s="115"/>
      <c r="J41" s="117"/>
      <c r="K41" s="21"/>
      <c r="L41" s="21"/>
      <c r="M41" s="21"/>
      <c r="N41" s="21"/>
    </row>
    <row r="42" spans="1:14" x14ac:dyDescent="0.2">
      <c r="A42" s="551"/>
      <c r="B42" s="41"/>
      <c r="C42" s="41"/>
      <c r="D42" s="38"/>
      <c r="E42" s="144"/>
      <c r="F42" s="144"/>
      <c r="G42" s="39"/>
      <c r="H42" s="115"/>
      <c r="I42" s="115"/>
      <c r="J42" s="21"/>
      <c r="K42" s="21"/>
      <c r="L42" s="21"/>
      <c r="M42" s="21"/>
      <c r="N42" s="21"/>
    </row>
    <row r="43" spans="1:14" x14ac:dyDescent="0.2">
      <c r="A43" s="551"/>
      <c r="B43" s="41"/>
      <c r="C43" s="41"/>
      <c r="D43" s="38"/>
      <c r="E43" s="144"/>
      <c r="F43" s="144"/>
      <c r="G43" s="39"/>
      <c r="H43" s="115"/>
      <c r="I43" s="115"/>
      <c r="J43" s="21"/>
      <c r="K43" s="21"/>
      <c r="L43" s="21"/>
      <c r="M43" s="21"/>
      <c r="N43" s="21"/>
    </row>
    <row r="44" spans="1:14" x14ac:dyDescent="0.2">
      <c r="A44" s="551"/>
      <c r="B44" s="41"/>
      <c r="C44" s="41"/>
      <c r="D44" s="38"/>
      <c r="E44" s="144"/>
      <c r="F44" s="144"/>
      <c r="G44" s="39"/>
      <c r="H44" s="115"/>
      <c r="I44" s="115"/>
      <c r="J44" s="21"/>
      <c r="K44" s="21"/>
      <c r="L44" s="21"/>
      <c r="M44" s="21"/>
      <c r="N44" s="21"/>
    </row>
    <row r="45" spans="1:14" ht="15" thickBot="1" x14ac:dyDescent="0.25">
      <c r="A45" s="552"/>
      <c r="B45" s="42"/>
      <c r="C45" s="43"/>
      <c r="D45" s="38"/>
      <c r="E45" s="145"/>
      <c r="F45" s="145"/>
      <c r="G45" s="39"/>
      <c r="H45" s="146"/>
      <c r="I45" s="146"/>
      <c r="J45" s="44"/>
      <c r="K45" s="44"/>
      <c r="L45" s="44"/>
      <c r="M45" s="44"/>
      <c r="N45" s="44"/>
    </row>
    <row r="46" spans="1:14" ht="15" thickBot="1" x14ac:dyDescent="0.25">
      <c r="A46" s="45"/>
      <c r="B46" s="46"/>
      <c r="C46" s="47"/>
      <c r="D46" s="48"/>
      <c r="E46" s="147"/>
      <c r="F46" s="147"/>
      <c r="G46" s="49">
        <f>SUM(G26:G45)</f>
        <v>0</v>
      </c>
      <c r="H46" s="49">
        <f>SUM(H26:H45)</f>
        <v>0</v>
      </c>
      <c r="I46" s="49">
        <f>SUM(I26:I45)</f>
        <v>0</v>
      </c>
      <c r="J46" s="51"/>
    </row>
    <row r="47" spans="1:14" ht="15" thickBot="1" x14ac:dyDescent="0.25">
      <c r="A47" s="52"/>
      <c r="B47" s="53"/>
      <c r="C47" s="53"/>
      <c r="D47" s="54"/>
      <c r="E47" s="148"/>
      <c r="F47" s="148"/>
      <c r="G47" s="50"/>
      <c r="H47" s="118"/>
      <c r="I47" s="118"/>
      <c r="J47" s="55"/>
    </row>
    <row r="48" spans="1:14" ht="15" thickBot="1" x14ac:dyDescent="0.25">
      <c r="A48" s="13" t="s">
        <v>19</v>
      </c>
      <c r="B48" s="13" t="s">
        <v>20</v>
      </c>
      <c r="C48" s="13" t="s">
        <v>21</v>
      </c>
      <c r="D48" s="35" t="s">
        <v>55</v>
      </c>
      <c r="E48" s="143" t="s">
        <v>56</v>
      </c>
      <c r="F48" s="149" t="s">
        <v>56</v>
      </c>
      <c r="G48" s="36" t="s">
        <v>57</v>
      </c>
      <c r="H48" s="36" t="s">
        <v>24</v>
      </c>
      <c r="I48" s="36" t="s">
        <v>25</v>
      </c>
      <c r="J48" s="13" t="s">
        <v>26</v>
      </c>
      <c r="K48" s="13" t="s">
        <v>27</v>
      </c>
      <c r="L48" s="13" t="s">
        <v>28</v>
      </c>
      <c r="M48" s="13" t="s">
        <v>29</v>
      </c>
      <c r="N48" s="13" t="s">
        <v>30</v>
      </c>
    </row>
    <row r="49" spans="1:14" x14ac:dyDescent="0.2">
      <c r="A49" s="549" t="str">
        <f>A11</f>
        <v>B</v>
      </c>
      <c r="B49" s="37"/>
      <c r="C49" s="37"/>
      <c r="D49" s="38"/>
      <c r="E49" s="144"/>
      <c r="F49" s="150"/>
      <c r="G49" s="151"/>
      <c r="H49" s="152"/>
      <c r="I49" s="153"/>
      <c r="J49" s="58"/>
      <c r="K49" s="16"/>
      <c r="L49" s="16"/>
      <c r="M49" s="16"/>
      <c r="N49" s="16"/>
    </row>
    <row r="50" spans="1:14" x14ac:dyDescent="0.2">
      <c r="A50" s="551"/>
      <c r="B50" s="41"/>
      <c r="C50" s="41"/>
      <c r="D50" s="38"/>
      <c r="E50" s="144"/>
      <c r="F50" s="150"/>
      <c r="G50" s="151"/>
      <c r="H50" s="154"/>
      <c r="I50" s="155"/>
      <c r="J50" s="21"/>
      <c r="K50" s="21"/>
      <c r="L50" s="21"/>
      <c r="M50" s="21"/>
      <c r="N50" s="21"/>
    </row>
    <row r="51" spans="1:14" x14ac:dyDescent="0.2">
      <c r="A51" s="551"/>
      <c r="B51" s="41"/>
      <c r="C51" s="41"/>
      <c r="D51" s="38"/>
      <c r="E51" s="144"/>
      <c r="F51" s="150"/>
      <c r="G51" s="151"/>
      <c r="H51" s="154"/>
      <c r="I51" s="155"/>
      <c r="J51" s="21"/>
      <c r="K51" s="21"/>
      <c r="L51" s="21"/>
      <c r="M51" s="21"/>
      <c r="N51" s="21"/>
    </row>
    <row r="52" spans="1:14" x14ac:dyDescent="0.2">
      <c r="A52" s="551"/>
      <c r="B52" s="41"/>
      <c r="C52" s="41"/>
      <c r="D52" s="38"/>
      <c r="E52" s="144"/>
      <c r="F52" s="150"/>
      <c r="G52" s="151"/>
      <c r="H52" s="154"/>
      <c r="I52" s="155"/>
      <c r="J52" s="21"/>
      <c r="K52" s="21"/>
      <c r="L52" s="21"/>
      <c r="M52" s="21"/>
      <c r="N52" s="21"/>
    </row>
    <row r="53" spans="1:14" x14ac:dyDescent="0.2">
      <c r="A53" s="551"/>
      <c r="B53" s="41"/>
      <c r="C53" s="41"/>
      <c r="D53" s="38"/>
      <c r="E53" s="144"/>
      <c r="F53" s="150"/>
      <c r="G53" s="151"/>
      <c r="H53" s="154"/>
      <c r="I53" s="155"/>
      <c r="J53" s="21"/>
      <c r="K53" s="21"/>
      <c r="L53" s="21"/>
      <c r="M53" s="21"/>
      <c r="N53" s="21"/>
    </row>
    <row r="54" spans="1:14" x14ac:dyDescent="0.2">
      <c r="A54" s="551"/>
      <c r="B54" s="41"/>
      <c r="C54" s="41"/>
      <c r="D54" s="38"/>
      <c r="E54" s="144"/>
      <c r="F54" s="150"/>
      <c r="G54" s="151"/>
      <c r="H54" s="154"/>
      <c r="I54" s="155"/>
      <c r="J54" s="21"/>
      <c r="K54" s="21"/>
      <c r="L54" s="21"/>
      <c r="M54" s="21"/>
      <c r="N54" s="21"/>
    </row>
    <row r="55" spans="1:14" x14ac:dyDescent="0.2">
      <c r="A55" s="551"/>
      <c r="B55" s="41"/>
      <c r="C55" s="41"/>
      <c r="D55" s="38"/>
      <c r="E55" s="144"/>
      <c r="F55" s="150"/>
      <c r="G55" s="151"/>
      <c r="H55" s="154"/>
      <c r="I55" s="155"/>
      <c r="J55" s="21"/>
      <c r="K55" s="21"/>
      <c r="L55" s="21"/>
      <c r="M55" s="21"/>
      <c r="N55" s="21"/>
    </row>
    <row r="56" spans="1:14" x14ac:dyDescent="0.2">
      <c r="A56" s="551"/>
      <c r="B56" s="41"/>
      <c r="C56" s="41"/>
      <c r="D56" s="38"/>
      <c r="E56" s="144"/>
      <c r="F56" s="150"/>
      <c r="G56" s="151"/>
      <c r="H56" s="154"/>
      <c r="I56" s="155"/>
      <c r="J56" s="21"/>
      <c r="K56" s="21"/>
      <c r="L56" s="21"/>
      <c r="M56" s="21"/>
      <c r="N56" s="21"/>
    </row>
    <row r="57" spans="1:14" x14ac:dyDescent="0.2">
      <c r="A57" s="551"/>
      <c r="B57" s="61"/>
      <c r="C57" s="61"/>
      <c r="D57" s="38"/>
      <c r="E57" s="144"/>
      <c r="F57" s="150"/>
      <c r="G57" s="151"/>
      <c r="H57" s="154"/>
      <c r="I57" s="155"/>
      <c r="J57" s="20"/>
      <c r="K57" s="21"/>
      <c r="L57" s="21"/>
      <c r="M57" s="21"/>
      <c r="N57" s="21"/>
    </row>
    <row r="58" spans="1:14" ht="15" thickBot="1" x14ac:dyDescent="0.25">
      <c r="A58" s="552"/>
      <c r="B58" s="43"/>
      <c r="C58" s="43"/>
      <c r="D58" s="38"/>
      <c r="E58" s="156"/>
      <c r="F58" s="150"/>
      <c r="G58" s="151"/>
      <c r="H58" s="157"/>
      <c r="I58" s="158"/>
      <c r="J58" s="22"/>
      <c r="K58" s="44"/>
      <c r="L58" s="44"/>
      <c r="M58" s="44"/>
      <c r="N58" s="44"/>
    </row>
    <row r="59" spans="1:14" ht="15" thickBot="1" x14ac:dyDescent="0.25">
      <c r="A59" s="351"/>
      <c r="B59" s="46"/>
      <c r="C59" s="47"/>
      <c r="D59" s="48"/>
      <c r="E59" s="159"/>
      <c r="F59" s="147"/>
      <c r="G59" s="49">
        <f>SUM(G49:G58)</f>
        <v>0</v>
      </c>
      <c r="H59" s="49">
        <f>SUM(H49:H58)</f>
        <v>0</v>
      </c>
      <c r="I59" s="49">
        <f>SUM(I49:I58)</f>
        <v>0</v>
      </c>
      <c r="J59" s="62"/>
    </row>
    <row r="60" spans="1:14" ht="15" thickBot="1" x14ac:dyDescent="0.25">
      <c r="A60" s="52"/>
      <c r="B60" s="53"/>
      <c r="C60" s="53"/>
      <c r="D60" s="54"/>
      <c r="E60" s="148"/>
      <c r="F60" s="148"/>
      <c r="G60" s="50"/>
      <c r="H60" s="118"/>
      <c r="I60" s="118"/>
      <c r="J60" s="63"/>
    </row>
    <row r="61" spans="1:14" ht="15" thickBot="1" x14ac:dyDescent="0.25">
      <c r="A61" s="13" t="s">
        <v>19</v>
      </c>
      <c r="B61" s="13" t="s">
        <v>20</v>
      </c>
      <c r="C61" s="13" t="s">
        <v>21</v>
      </c>
      <c r="D61" s="35" t="s">
        <v>55</v>
      </c>
      <c r="E61" s="143" t="s">
        <v>56</v>
      </c>
      <c r="F61" s="143" t="s">
        <v>56</v>
      </c>
      <c r="G61" s="36" t="s">
        <v>57</v>
      </c>
      <c r="H61" s="36" t="s">
        <v>58</v>
      </c>
      <c r="I61" s="119" t="s">
        <v>59</v>
      </c>
      <c r="J61" s="13" t="s">
        <v>26</v>
      </c>
      <c r="K61" s="13" t="s">
        <v>27</v>
      </c>
      <c r="L61" s="13" t="s">
        <v>28</v>
      </c>
      <c r="M61" s="13" t="s">
        <v>29</v>
      </c>
      <c r="N61" s="13" t="s">
        <v>30</v>
      </c>
    </row>
    <row r="62" spans="1:14" x14ac:dyDescent="0.2">
      <c r="A62" s="549" t="str">
        <f>A12</f>
        <v>C</v>
      </c>
      <c r="B62" s="37"/>
      <c r="C62" s="37"/>
      <c r="D62" s="38"/>
      <c r="E62" s="160"/>
      <c r="F62" s="160"/>
      <c r="G62" s="120"/>
      <c r="H62" s="121"/>
      <c r="I62" s="121"/>
      <c r="J62" s="116"/>
      <c r="K62" s="16"/>
      <c r="L62" s="16"/>
      <c r="M62" s="16"/>
      <c r="N62" s="16"/>
    </row>
    <row r="63" spans="1:14" x14ac:dyDescent="0.2">
      <c r="A63" s="551"/>
      <c r="B63" s="41"/>
      <c r="C63" s="41"/>
      <c r="D63" s="38"/>
      <c r="E63" s="144"/>
      <c r="F63" s="144"/>
      <c r="G63" s="39"/>
      <c r="H63" s="116"/>
      <c r="I63" s="116"/>
      <c r="J63" s="116"/>
      <c r="K63" s="21"/>
      <c r="L63" s="21"/>
      <c r="M63" s="21"/>
      <c r="N63" s="21"/>
    </row>
    <row r="64" spans="1:14" x14ac:dyDescent="0.2">
      <c r="A64" s="551"/>
      <c r="B64" s="41"/>
      <c r="C64" s="41"/>
      <c r="D64" s="38"/>
      <c r="E64" s="144"/>
      <c r="F64" s="144"/>
      <c r="G64" s="39"/>
      <c r="H64" s="116"/>
      <c r="I64" s="116"/>
      <c r="J64" s="21"/>
      <c r="K64" s="21"/>
      <c r="L64" s="21"/>
      <c r="M64" s="21"/>
      <c r="N64" s="21"/>
    </row>
    <row r="65" spans="1:14" x14ac:dyDescent="0.2">
      <c r="A65" s="551"/>
      <c r="B65" s="41"/>
      <c r="C65" s="41"/>
      <c r="D65" s="38"/>
      <c r="E65" s="144"/>
      <c r="F65" s="144"/>
      <c r="G65" s="39"/>
      <c r="H65" s="116"/>
      <c r="I65" s="116"/>
      <c r="J65" s="21"/>
      <c r="K65" s="21"/>
      <c r="L65" s="21"/>
      <c r="M65" s="21"/>
      <c r="N65" s="21"/>
    </row>
    <row r="66" spans="1:14" x14ac:dyDescent="0.2">
      <c r="A66" s="551"/>
      <c r="B66" s="41"/>
      <c r="C66" s="41"/>
      <c r="D66" s="38"/>
      <c r="E66" s="144"/>
      <c r="F66" s="144"/>
      <c r="G66" s="39"/>
      <c r="H66" s="116"/>
      <c r="I66" s="116"/>
      <c r="J66" s="21"/>
      <c r="K66" s="21"/>
      <c r="L66" s="21"/>
      <c r="M66" s="21"/>
      <c r="N66" s="21"/>
    </row>
    <row r="67" spans="1:14" x14ac:dyDescent="0.2">
      <c r="A67" s="551"/>
      <c r="B67" s="41"/>
      <c r="C67" s="41"/>
      <c r="D67" s="38"/>
      <c r="E67" s="144"/>
      <c r="F67" s="144"/>
      <c r="G67" s="39"/>
      <c r="H67" s="116"/>
      <c r="I67" s="116"/>
      <c r="J67" s="21"/>
      <c r="K67" s="21"/>
      <c r="L67" s="21"/>
      <c r="M67" s="21"/>
      <c r="N67" s="21"/>
    </row>
    <row r="68" spans="1:14" x14ac:dyDescent="0.2">
      <c r="A68" s="551"/>
      <c r="B68" s="41"/>
      <c r="C68" s="41"/>
      <c r="D68" s="38"/>
      <c r="E68" s="144"/>
      <c r="F68" s="144"/>
      <c r="G68" s="39"/>
      <c r="H68" s="116"/>
      <c r="I68" s="116"/>
      <c r="J68" s="21"/>
      <c r="K68" s="21"/>
      <c r="L68" s="21"/>
      <c r="M68" s="21"/>
      <c r="N68" s="21"/>
    </row>
    <row r="69" spans="1:14" x14ac:dyDescent="0.2">
      <c r="A69" s="551"/>
      <c r="B69" s="41"/>
      <c r="C69" s="41"/>
      <c r="D69" s="38"/>
      <c r="E69" s="144"/>
      <c r="F69" s="144"/>
      <c r="G69" s="39"/>
      <c r="H69" s="116"/>
      <c r="I69" s="116"/>
      <c r="J69" s="21"/>
      <c r="K69" s="21"/>
      <c r="L69" s="21"/>
      <c r="M69" s="21"/>
      <c r="N69" s="21"/>
    </row>
    <row r="70" spans="1:14" x14ac:dyDescent="0.2">
      <c r="A70" s="551"/>
      <c r="B70" s="41"/>
      <c r="C70" s="41"/>
      <c r="D70" s="38"/>
      <c r="E70" s="144"/>
      <c r="F70" s="144"/>
      <c r="G70" s="39"/>
      <c r="H70" s="116"/>
      <c r="I70" s="116"/>
      <c r="J70" s="21"/>
      <c r="K70" s="21"/>
      <c r="L70" s="21"/>
      <c r="M70" s="21"/>
      <c r="N70" s="21"/>
    </row>
    <row r="71" spans="1:14" ht="15" thickBot="1" x14ac:dyDescent="0.25">
      <c r="A71" s="552"/>
      <c r="B71" s="43"/>
      <c r="C71" s="43"/>
      <c r="D71" s="38"/>
      <c r="E71" s="145"/>
      <c r="F71" s="145"/>
      <c r="G71" s="64"/>
      <c r="H71" s="122"/>
      <c r="I71" s="122"/>
      <c r="J71" s="22"/>
      <c r="K71" s="44"/>
      <c r="L71" s="44"/>
      <c r="M71" s="44"/>
      <c r="N71" s="44"/>
    </row>
    <row r="72" spans="1:14" ht="15" thickBot="1" x14ac:dyDescent="0.25">
      <c r="A72" s="65"/>
      <c r="B72" s="66"/>
      <c r="C72" s="67"/>
      <c r="D72" s="48"/>
      <c r="E72" s="147"/>
      <c r="F72" s="147"/>
      <c r="G72" s="69">
        <f>SUM(G62:G71)</f>
        <v>0</v>
      </c>
      <c r="H72" s="69">
        <f>SUM(H62:H71)</f>
        <v>0</v>
      </c>
      <c r="I72" s="69">
        <f>SUM(I62:I71)</f>
        <v>0</v>
      </c>
      <c r="J72" s="62"/>
    </row>
    <row r="73" spans="1:14" ht="15" thickBot="1" x14ac:dyDescent="0.25">
      <c r="A73" s="52"/>
      <c r="B73" s="53"/>
      <c r="C73" s="53"/>
      <c r="D73" s="70"/>
      <c r="E73" s="148"/>
      <c r="F73" s="148"/>
      <c r="G73" s="50"/>
      <c r="H73" s="118"/>
      <c r="I73" s="118"/>
      <c r="J73" s="63"/>
    </row>
    <row r="74" spans="1:14" ht="15" thickBot="1" x14ac:dyDescent="0.25">
      <c r="A74" s="13" t="s">
        <v>19</v>
      </c>
      <c r="B74" s="13" t="s">
        <v>20</v>
      </c>
      <c r="C74" s="13" t="s">
        <v>21</v>
      </c>
      <c r="D74" s="35" t="s">
        <v>55</v>
      </c>
      <c r="E74" s="143" t="s">
        <v>56</v>
      </c>
      <c r="F74" s="149" t="s">
        <v>56</v>
      </c>
      <c r="G74" s="36" t="s">
        <v>57</v>
      </c>
      <c r="H74" s="36" t="s">
        <v>58</v>
      </c>
      <c r="I74" s="119" t="s">
        <v>59</v>
      </c>
      <c r="J74" s="13" t="s">
        <v>26</v>
      </c>
      <c r="K74" s="13" t="s">
        <v>27</v>
      </c>
      <c r="L74" s="13" t="s">
        <v>28</v>
      </c>
      <c r="M74" s="13" t="s">
        <v>29</v>
      </c>
      <c r="N74" s="13" t="s">
        <v>30</v>
      </c>
    </row>
    <row r="75" spans="1:14" ht="12.75" customHeight="1" x14ac:dyDescent="0.2">
      <c r="A75" s="549" t="str">
        <f>A13</f>
        <v>D</v>
      </c>
      <c r="B75" s="71"/>
      <c r="C75" s="37"/>
      <c r="D75" s="72"/>
      <c r="E75" s="161"/>
      <c r="F75" s="162"/>
      <c r="G75" s="57"/>
      <c r="H75" s="57"/>
      <c r="I75" s="57"/>
      <c r="J75" s="16"/>
      <c r="K75" s="16"/>
      <c r="L75" s="16"/>
      <c r="M75" s="16"/>
      <c r="N75" s="16"/>
    </row>
    <row r="76" spans="1:14" x14ac:dyDescent="0.2">
      <c r="A76" s="551"/>
      <c r="B76" s="75"/>
      <c r="C76" s="41"/>
      <c r="D76" s="72"/>
      <c r="E76" s="161"/>
      <c r="F76" s="162"/>
      <c r="G76" s="57"/>
      <c r="H76" s="57"/>
      <c r="I76" s="57"/>
      <c r="J76" s="21"/>
      <c r="K76" s="21"/>
      <c r="L76" s="21"/>
      <c r="M76" s="21"/>
      <c r="N76" s="21"/>
    </row>
    <row r="77" spans="1:14" x14ac:dyDescent="0.2">
      <c r="A77" s="551"/>
      <c r="B77" s="41"/>
      <c r="C77" s="41"/>
      <c r="D77" s="72"/>
      <c r="E77" s="161"/>
      <c r="F77" s="162"/>
      <c r="G77" s="57"/>
      <c r="H77" s="57"/>
      <c r="I77" s="57"/>
      <c r="J77" s="21"/>
      <c r="K77" s="21"/>
      <c r="L77" s="21"/>
      <c r="M77" s="21"/>
      <c r="N77" s="21"/>
    </row>
    <row r="78" spans="1:14" x14ac:dyDescent="0.2">
      <c r="A78" s="551"/>
      <c r="B78" s="41"/>
      <c r="C78" s="41"/>
      <c r="D78" s="72"/>
      <c r="E78" s="161"/>
      <c r="F78" s="162"/>
      <c r="G78" s="57"/>
      <c r="H78" s="57"/>
      <c r="I78" s="57"/>
      <c r="J78" s="21"/>
      <c r="K78" s="21"/>
      <c r="L78" s="21"/>
      <c r="M78" s="21"/>
      <c r="N78" s="21"/>
    </row>
    <row r="79" spans="1:14" x14ac:dyDescent="0.2">
      <c r="A79" s="551"/>
      <c r="B79" s="41"/>
      <c r="C79" s="41"/>
      <c r="D79" s="72"/>
      <c r="E79" s="161"/>
      <c r="F79" s="162"/>
      <c r="G79" s="57"/>
      <c r="H79" s="57"/>
      <c r="I79" s="57"/>
      <c r="J79" s="21"/>
      <c r="K79" s="21"/>
      <c r="L79" s="21"/>
      <c r="M79" s="21"/>
      <c r="N79" s="21"/>
    </row>
    <row r="80" spans="1:14" x14ac:dyDescent="0.2">
      <c r="A80" s="551"/>
      <c r="B80" s="41"/>
      <c r="C80" s="41"/>
      <c r="D80" s="72"/>
      <c r="E80" s="161"/>
      <c r="F80" s="162"/>
      <c r="G80" s="57"/>
      <c r="H80" s="57"/>
      <c r="I80" s="57"/>
      <c r="J80" s="21"/>
      <c r="K80" s="21"/>
      <c r="L80" s="21"/>
      <c r="M80" s="21"/>
      <c r="N80" s="21"/>
    </row>
    <row r="81" spans="1:14" x14ac:dyDescent="0.2">
      <c r="A81" s="551"/>
      <c r="B81" s="41"/>
      <c r="C81" s="41"/>
      <c r="D81" s="72"/>
      <c r="E81" s="161"/>
      <c r="F81" s="162"/>
      <c r="G81" s="57"/>
      <c r="H81" s="57"/>
      <c r="I81" s="57"/>
      <c r="J81" s="21"/>
      <c r="K81" s="21"/>
      <c r="L81" s="21"/>
      <c r="M81" s="21"/>
      <c r="N81" s="21"/>
    </row>
    <row r="82" spans="1:14" x14ac:dyDescent="0.2">
      <c r="A82" s="551"/>
      <c r="B82" s="41"/>
      <c r="C82" s="41"/>
      <c r="D82" s="72"/>
      <c r="E82" s="161"/>
      <c r="F82" s="162"/>
      <c r="G82" s="57"/>
      <c r="H82" s="57"/>
      <c r="I82" s="57"/>
      <c r="J82" s="21"/>
      <c r="K82" s="21"/>
      <c r="L82" s="21"/>
      <c r="M82" s="21"/>
      <c r="N82" s="21"/>
    </row>
    <row r="83" spans="1:14" x14ac:dyDescent="0.2">
      <c r="A83" s="551"/>
      <c r="B83" s="41"/>
      <c r="C83" s="41"/>
      <c r="D83" s="72"/>
      <c r="E83" s="161"/>
      <c r="F83" s="162"/>
      <c r="G83" s="57"/>
      <c r="H83" s="57"/>
      <c r="I83" s="57"/>
      <c r="J83" s="21"/>
      <c r="K83" s="21"/>
      <c r="L83" s="21"/>
      <c r="M83" s="21"/>
      <c r="N83" s="21"/>
    </row>
    <row r="84" spans="1:14" ht="15" thickBot="1" x14ac:dyDescent="0.25">
      <c r="A84" s="552"/>
      <c r="B84" s="42"/>
      <c r="C84" s="43"/>
      <c r="D84" s="72"/>
      <c r="E84" s="163"/>
      <c r="F84" s="162"/>
      <c r="G84" s="57"/>
      <c r="H84" s="57"/>
      <c r="I84" s="57"/>
      <c r="J84" s="22"/>
      <c r="K84" s="44"/>
      <c r="L84" s="44"/>
      <c r="M84" s="44"/>
      <c r="N84" s="44"/>
    </row>
    <row r="85" spans="1:14" ht="15" thickBot="1" x14ac:dyDescent="0.25">
      <c r="A85" s="45"/>
      <c r="B85" s="46"/>
      <c r="C85" s="47"/>
      <c r="D85" s="48"/>
      <c r="E85" s="159"/>
      <c r="F85" s="147"/>
      <c r="G85" s="49">
        <f>SUM(G75:G84)</f>
        <v>0</v>
      </c>
      <c r="H85" s="49">
        <f>SUM(H75:H84)</f>
        <v>0</v>
      </c>
      <c r="I85" s="49">
        <f>SUM(I75:I84)</f>
        <v>0</v>
      </c>
      <c r="J85" s="79"/>
    </row>
    <row r="86" spans="1:14" ht="15" thickBot="1" x14ac:dyDescent="0.25">
      <c r="A86" s="52"/>
      <c r="B86" s="53"/>
      <c r="C86" s="53"/>
      <c r="D86" s="70"/>
      <c r="E86" s="148"/>
      <c r="F86" s="148"/>
      <c r="G86" s="50"/>
      <c r="H86" s="118"/>
      <c r="I86" s="118"/>
      <c r="J86" s="79"/>
    </row>
    <row r="87" spans="1:14" ht="15" thickBot="1" x14ac:dyDescent="0.25">
      <c r="A87" s="13" t="s">
        <v>19</v>
      </c>
      <c r="B87" s="13" t="s">
        <v>20</v>
      </c>
      <c r="C87" s="13" t="s">
        <v>21</v>
      </c>
      <c r="D87" s="35" t="s">
        <v>55</v>
      </c>
      <c r="E87" s="143" t="s">
        <v>56</v>
      </c>
      <c r="F87" s="149" t="s">
        <v>56</v>
      </c>
      <c r="G87" s="36" t="s">
        <v>57</v>
      </c>
      <c r="H87" s="36" t="s">
        <v>58</v>
      </c>
      <c r="I87" s="119" t="s">
        <v>59</v>
      </c>
      <c r="J87" s="13" t="s">
        <v>26</v>
      </c>
      <c r="K87" s="13" t="s">
        <v>27</v>
      </c>
      <c r="L87" s="13" t="s">
        <v>28</v>
      </c>
      <c r="M87" s="13" t="s">
        <v>29</v>
      </c>
      <c r="N87" s="13" t="s">
        <v>30</v>
      </c>
    </row>
    <row r="88" spans="1:14" ht="12" customHeight="1" x14ac:dyDescent="0.2">
      <c r="A88" s="549" t="str">
        <f>A14</f>
        <v>E</v>
      </c>
      <c r="B88" s="37"/>
      <c r="C88" s="37"/>
      <c r="D88" s="38"/>
      <c r="E88" s="144"/>
      <c r="F88" s="150"/>
      <c r="G88" s="57"/>
      <c r="H88" s="57"/>
      <c r="I88" s="57"/>
      <c r="J88" s="16"/>
      <c r="K88" s="16"/>
      <c r="L88" s="16"/>
      <c r="M88" s="16"/>
      <c r="N88" s="16"/>
    </row>
    <row r="89" spans="1:14" x14ac:dyDescent="0.2">
      <c r="A89" s="551"/>
      <c r="B89" s="41"/>
      <c r="C89" s="41"/>
      <c r="D89" s="38"/>
      <c r="E89" s="144"/>
      <c r="F89" s="150"/>
      <c r="G89" s="57"/>
      <c r="H89" s="57"/>
      <c r="I89" s="57"/>
      <c r="J89" s="21"/>
      <c r="K89" s="21"/>
      <c r="L89" s="21"/>
      <c r="M89" s="21"/>
      <c r="N89" s="21"/>
    </row>
    <row r="90" spans="1:14" x14ac:dyDescent="0.2">
      <c r="A90" s="551"/>
      <c r="B90" s="41"/>
      <c r="C90" s="41"/>
      <c r="D90" s="38"/>
      <c r="E90" s="144"/>
      <c r="F90" s="150"/>
      <c r="G90" s="57"/>
      <c r="H90" s="57"/>
      <c r="I90" s="57"/>
      <c r="J90" s="21"/>
      <c r="K90" s="21"/>
      <c r="L90" s="21"/>
      <c r="M90" s="21"/>
      <c r="N90" s="21"/>
    </row>
    <row r="91" spans="1:14" x14ac:dyDescent="0.2">
      <c r="A91" s="551"/>
      <c r="B91" s="41"/>
      <c r="C91" s="41"/>
      <c r="D91" s="38"/>
      <c r="E91" s="144"/>
      <c r="F91" s="150"/>
      <c r="G91" s="57"/>
      <c r="H91" s="57"/>
      <c r="I91" s="57"/>
      <c r="J91" s="21"/>
      <c r="K91" s="21"/>
      <c r="L91" s="21"/>
      <c r="M91" s="21"/>
      <c r="N91" s="21"/>
    </row>
    <row r="92" spans="1:14" x14ac:dyDescent="0.2">
      <c r="A92" s="551"/>
      <c r="B92" s="41"/>
      <c r="C92" s="41"/>
      <c r="D92" s="38"/>
      <c r="E92" s="144"/>
      <c r="F92" s="150"/>
      <c r="G92" s="57"/>
      <c r="H92" s="57"/>
      <c r="I92" s="57"/>
      <c r="J92" s="21"/>
      <c r="K92" s="21"/>
      <c r="L92" s="21"/>
      <c r="M92" s="21"/>
      <c r="N92" s="21"/>
    </row>
    <row r="93" spans="1:14" x14ac:dyDescent="0.2">
      <c r="A93" s="551"/>
      <c r="B93" s="41"/>
      <c r="C93" s="41"/>
      <c r="D93" s="38"/>
      <c r="E93" s="144"/>
      <c r="F93" s="150"/>
      <c r="G93" s="57"/>
      <c r="H93" s="57"/>
      <c r="I93" s="57"/>
      <c r="J93" s="21"/>
      <c r="K93" s="21"/>
      <c r="L93" s="21"/>
      <c r="M93" s="21"/>
      <c r="N93" s="21"/>
    </row>
    <row r="94" spans="1:14" x14ac:dyDescent="0.2">
      <c r="A94" s="551"/>
      <c r="B94" s="41"/>
      <c r="C94" s="41"/>
      <c r="D94" s="38"/>
      <c r="E94" s="144"/>
      <c r="F94" s="150"/>
      <c r="G94" s="57"/>
      <c r="H94" s="57"/>
      <c r="I94" s="57"/>
      <c r="J94" s="21"/>
      <c r="K94" s="21"/>
      <c r="L94" s="21"/>
      <c r="M94" s="21"/>
      <c r="N94" s="21"/>
    </row>
    <row r="95" spans="1:14" x14ac:dyDescent="0.2">
      <c r="A95" s="551"/>
      <c r="B95" s="41"/>
      <c r="C95" s="41"/>
      <c r="D95" s="38"/>
      <c r="E95" s="144"/>
      <c r="F95" s="150"/>
      <c r="G95" s="57"/>
      <c r="H95" s="57"/>
      <c r="I95" s="57"/>
      <c r="J95" s="21"/>
      <c r="K95" s="21"/>
      <c r="L95" s="21"/>
      <c r="M95" s="21"/>
      <c r="N95" s="21"/>
    </row>
    <row r="96" spans="1:14" x14ac:dyDescent="0.2">
      <c r="A96" s="551"/>
      <c r="B96" s="41"/>
      <c r="C96" s="41"/>
      <c r="D96" s="38"/>
      <c r="E96" s="144"/>
      <c r="F96" s="150"/>
      <c r="G96" s="57"/>
      <c r="H96" s="57"/>
      <c r="I96" s="57"/>
      <c r="J96" s="117"/>
      <c r="K96" s="21"/>
      <c r="L96" s="21"/>
      <c r="M96" s="21"/>
      <c r="N96" s="21"/>
    </row>
    <row r="97" spans="1:14" ht="15" thickBot="1" x14ac:dyDescent="0.25">
      <c r="A97" s="552"/>
      <c r="B97" s="42"/>
      <c r="C97" s="43"/>
      <c r="D97" s="38"/>
      <c r="E97" s="156"/>
      <c r="F97" s="150"/>
      <c r="G97" s="57"/>
      <c r="H97" s="57"/>
      <c r="I97" s="57"/>
      <c r="J97" s="22"/>
      <c r="K97" s="44"/>
      <c r="L97" s="44"/>
      <c r="M97" s="44"/>
      <c r="N97" s="44"/>
    </row>
    <row r="98" spans="1:14" ht="12.75" customHeight="1" thickBot="1" x14ac:dyDescent="0.25">
      <c r="A98" s="45"/>
      <c r="B98" s="46"/>
      <c r="C98" s="47"/>
      <c r="D98" s="48"/>
      <c r="E98" s="159"/>
      <c r="F98" s="147"/>
      <c r="G98" s="49">
        <f>SUM(G88:G97)</f>
        <v>0</v>
      </c>
      <c r="H98" s="49">
        <f>SUM(H88:H97)</f>
        <v>0</v>
      </c>
      <c r="I98" s="49">
        <f>SUM(I88:I97)</f>
        <v>0</v>
      </c>
      <c r="J98" s="62"/>
    </row>
    <row r="99" spans="1:14" ht="15" thickBot="1" x14ac:dyDescent="0.25">
      <c r="A99" s="52"/>
      <c r="B99" s="53"/>
      <c r="C99" s="53"/>
      <c r="D99" s="70"/>
      <c r="E99" s="148"/>
      <c r="F99" s="148"/>
      <c r="G99" s="50"/>
      <c r="H99" s="118"/>
      <c r="I99" s="118"/>
      <c r="J99" s="63"/>
    </row>
    <row r="100" spans="1:14" ht="15" thickBot="1" x14ac:dyDescent="0.25">
      <c r="A100" s="13" t="s">
        <v>19</v>
      </c>
      <c r="B100" s="13" t="s">
        <v>20</v>
      </c>
      <c r="C100" s="13" t="s">
        <v>21</v>
      </c>
      <c r="D100" s="35" t="s">
        <v>55</v>
      </c>
      <c r="E100" s="143" t="s">
        <v>56</v>
      </c>
      <c r="F100" s="149" t="s">
        <v>56</v>
      </c>
      <c r="G100" s="36" t="s">
        <v>57</v>
      </c>
      <c r="H100" s="36" t="s">
        <v>58</v>
      </c>
      <c r="I100" s="119" t="s">
        <v>59</v>
      </c>
      <c r="J100" s="13" t="s">
        <v>26</v>
      </c>
      <c r="K100" s="13" t="s">
        <v>27</v>
      </c>
      <c r="L100" s="13" t="s">
        <v>28</v>
      </c>
      <c r="M100" s="13" t="s">
        <v>29</v>
      </c>
      <c r="N100" s="13" t="s">
        <v>30</v>
      </c>
    </row>
    <row r="101" spans="1:14" x14ac:dyDescent="0.2">
      <c r="A101" s="549" t="str">
        <f>A15</f>
        <v>F</v>
      </c>
      <c r="B101" s="37"/>
      <c r="C101" s="80"/>
      <c r="D101" s="82"/>
      <c r="E101" s="164"/>
      <c r="F101" s="165"/>
      <c r="G101" s="57"/>
      <c r="H101" s="57"/>
      <c r="I101" s="57"/>
      <c r="J101" s="16"/>
      <c r="K101" s="16"/>
      <c r="L101" s="16"/>
      <c r="M101" s="16"/>
      <c r="N101" s="16"/>
    </row>
    <row r="102" spans="1:14" x14ac:dyDescent="0.2">
      <c r="A102" s="551"/>
      <c r="B102" s="41"/>
      <c r="C102" s="81"/>
      <c r="D102" s="82"/>
      <c r="E102" s="160"/>
      <c r="F102" s="166"/>
      <c r="G102" s="57"/>
      <c r="H102" s="57"/>
      <c r="I102" s="57"/>
      <c r="J102" s="21"/>
      <c r="K102" s="21"/>
      <c r="L102" s="21"/>
      <c r="M102" s="21"/>
      <c r="N102" s="21"/>
    </row>
    <row r="103" spans="1:14" x14ac:dyDescent="0.2">
      <c r="A103" s="551"/>
      <c r="B103" s="41"/>
      <c r="C103" s="81"/>
      <c r="D103" s="82"/>
      <c r="E103" s="160"/>
      <c r="F103" s="166"/>
      <c r="G103" s="57"/>
      <c r="H103" s="57"/>
      <c r="I103" s="57"/>
      <c r="J103" s="21"/>
      <c r="K103" s="21"/>
      <c r="L103" s="21"/>
      <c r="M103" s="21"/>
      <c r="N103" s="21"/>
    </row>
    <row r="104" spans="1:14" x14ac:dyDescent="0.2">
      <c r="A104" s="551"/>
      <c r="B104" s="41"/>
      <c r="C104" s="81"/>
      <c r="D104" s="82"/>
      <c r="E104" s="160"/>
      <c r="F104" s="166"/>
      <c r="G104" s="57"/>
      <c r="H104" s="57"/>
      <c r="I104" s="57"/>
      <c r="J104" s="21"/>
      <c r="K104" s="21"/>
      <c r="L104" s="21"/>
      <c r="M104" s="21"/>
      <c r="N104" s="21"/>
    </row>
    <row r="105" spans="1:14" x14ac:dyDescent="0.2">
      <c r="A105" s="551"/>
      <c r="B105" s="41"/>
      <c r="C105" s="81"/>
      <c r="D105" s="82"/>
      <c r="E105" s="160"/>
      <c r="F105" s="166"/>
      <c r="G105" s="57"/>
      <c r="H105" s="57"/>
      <c r="I105" s="57"/>
      <c r="J105" s="21"/>
      <c r="K105" s="21"/>
      <c r="L105" s="21"/>
      <c r="M105" s="21"/>
      <c r="N105" s="21"/>
    </row>
    <row r="106" spans="1:14" x14ac:dyDescent="0.2">
      <c r="A106" s="551"/>
      <c r="B106" s="41"/>
      <c r="C106" s="41"/>
      <c r="D106" s="82"/>
      <c r="E106" s="144"/>
      <c r="F106" s="167"/>
      <c r="G106" s="57"/>
      <c r="H106" s="57"/>
      <c r="I106" s="57"/>
      <c r="J106" s="21"/>
      <c r="K106" s="21"/>
      <c r="L106" s="21"/>
      <c r="M106" s="21"/>
      <c r="N106" s="21"/>
    </row>
    <row r="107" spans="1:14" x14ac:dyDescent="0.2">
      <c r="A107" s="551"/>
      <c r="B107" s="41"/>
      <c r="C107" s="41"/>
      <c r="D107" s="38"/>
      <c r="E107" s="144"/>
      <c r="F107" s="150"/>
      <c r="G107" s="57"/>
      <c r="H107" s="57"/>
      <c r="I107" s="57"/>
      <c r="J107" s="21"/>
      <c r="K107" s="21"/>
      <c r="L107" s="21"/>
      <c r="M107" s="21"/>
      <c r="N107" s="21"/>
    </row>
    <row r="108" spans="1:14" x14ac:dyDescent="0.2">
      <c r="A108" s="551"/>
      <c r="B108" s="41"/>
      <c r="C108" s="41"/>
      <c r="D108" s="38"/>
      <c r="E108" s="144"/>
      <c r="F108" s="150"/>
      <c r="G108" s="57"/>
      <c r="H108" s="57"/>
      <c r="I108" s="57"/>
      <c r="J108" s="21"/>
      <c r="K108" s="21"/>
      <c r="L108" s="21"/>
      <c r="M108" s="21"/>
      <c r="N108" s="21"/>
    </row>
    <row r="109" spans="1:14" x14ac:dyDescent="0.2">
      <c r="A109" s="551"/>
      <c r="B109" s="41"/>
      <c r="C109" s="41"/>
      <c r="D109" s="38"/>
      <c r="E109" s="144"/>
      <c r="F109" s="150"/>
      <c r="G109" s="57"/>
      <c r="H109" s="57"/>
      <c r="I109" s="57"/>
      <c r="J109" s="21"/>
      <c r="K109" s="21"/>
      <c r="L109" s="21"/>
      <c r="M109" s="21"/>
      <c r="N109" s="21"/>
    </row>
    <row r="110" spans="1:14" ht="15" thickBot="1" x14ac:dyDescent="0.25">
      <c r="A110" s="552"/>
      <c r="B110" s="43"/>
      <c r="C110" s="43"/>
      <c r="D110" s="83"/>
      <c r="E110" s="156"/>
      <c r="F110" s="168"/>
      <c r="G110" s="57"/>
      <c r="H110" s="57"/>
      <c r="I110" s="57"/>
      <c r="J110" s="22"/>
      <c r="K110" s="44"/>
      <c r="L110" s="44"/>
      <c r="M110" s="44"/>
      <c r="N110" s="44"/>
    </row>
    <row r="111" spans="1:14" ht="15" thickBot="1" x14ac:dyDescent="0.25">
      <c r="A111" s="45"/>
      <c r="B111" s="46"/>
      <c r="C111" s="46"/>
      <c r="D111" s="48"/>
      <c r="E111" s="159"/>
      <c r="F111" s="147"/>
      <c r="G111" s="49">
        <f>SUM(G101:G110)</f>
        <v>0</v>
      </c>
      <c r="H111" s="49">
        <f>SUM(H101:H110)</f>
        <v>0</v>
      </c>
      <c r="I111" s="49">
        <f>SUM(I101:I110)</f>
        <v>0</v>
      </c>
      <c r="J111" s="62"/>
    </row>
    <row r="112" spans="1:14" ht="15" thickBot="1" x14ac:dyDescent="0.25">
      <c r="A112" s="52"/>
      <c r="B112" s="53"/>
      <c r="C112" s="53"/>
      <c r="D112" s="70"/>
      <c r="E112" s="148"/>
      <c r="F112" s="148"/>
      <c r="G112" s="50"/>
      <c r="H112" s="118"/>
      <c r="I112" s="118"/>
      <c r="J112" s="63"/>
    </row>
    <row r="113" spans="1:14" ht="15" thickBot="1" x14ac:dyDescent="0.25">
      <c r="A113" s="13" t="s">
        <v>19</v>
      </c>
      <c r="B113" s="13" t="s">
        <v>20</v>
      </c>
      <c r="C113" s="13" t="s">
        <v>21</v>
      </c>
      <c r="D113" s="35" t="s">
        <v>55</v>
      </c>
      <c r="E113" s="143" t="s">
        <v>56</v>
      </c>
      <c r="F113" s="149" t="s">
        <v>56</v>
      </c>
      <c r="G113" s="36" t="s">
        <v>57</v>
      </c>
      <c r="H113" s="36" t="s">
        <v>58</v>
      </c>
      <c r="I113" s="119" t="s">
        <v>59</v>
      </c>
      <c r="J113" s="13" t="s">
        <v>26</v>
      </c>
      <c r="K113" s="13" t="s">
        <v>27</v>
      </c>
      <c r="L113" s="13" t="s">
        <v>28</v>
      </c>
      <c r="M113" s="13" t="s">
        <v>29</v>
      </c>
      <c r="N113" s="13" t="s">
        <v>30</v>
      </c>
    </row>
    <row r="114" spans="1:14" ht="12" customHeight="1" x14ac:dyDescent="0.2">
      <c r="A114" s="549" t="str">
        <f>A16</f>
        <v>G</v>
      </c>
      <c r="B114" s="71"/>
      <c r="C114" s="71"/>
      <c r="D114" s="38"/>
      <c r="E114" s="144"/>
      <c r="F114" s="150"/>
      <c r="G114" s="57"/>
      <c r="H114" s="16"/>
      <c r="I114" s="16"/>
      <c r="J114" s="16"/>
      <c r="K114" s="16"/>
      <c r="L114" s="16"/>
      <c r="M114" s="16"/>
      <c r="N114" s="16"/>
    </row>
    <row r="115" spans="1:14" ht="12" customHeight="1" x14ac:dyDescent="0.2">
      <c r="A115" s="550"/>
      <c r="B115" s="84"/>
      <c r="C115" s="84"/>
      <c r="D115" s="38"/>
      <c r="E115" s="144"/>
      <c r="F115" s="150"/>
      <c r="G115" s="57"/>
      <c r="H115" s="19"/>
      <c r="I115" s="19"/>
      <c r="J115" s="19"/>
      <c r="K115" s="21"/>
      <c r="L115" s="21"/>
      <c r="M115" s="21"/>
      <c r="N115" s="21"/>
    </row>
    <row r="116" spans="1:14" ht="12" customHeight="1" x14ac:dyDescent="0.2">
      <c r="A116" s="551"/>
      <c r="B116" s="41"/>
      <c r="C116" s="41"/>
      <c r="D116" s="38"/>
      <c r="E116" s="144"/>
      <c r="F116" s="150"/>
      <c r="G116" s="57"/>
      <c r="H116" s="21"/>
      <c r="I116" s="21"/>
      <c r="J116" s="21"/>
      <c r="K116" s="21"/>
      <c r="L116" s="21"/>
      <c r="M116" s="21"/>
      <c r="N116" s="21"/>
    </row>
    <row r="117" spans="1:14" ht="12" customHeight="1" x14ac:dyDescent="0.2">
      <c r="A117" s="551"/>
      <c r="B117" s="41"/>
      <c r="C117" s="41"/>
      <c r="D117" s="38"/>
      <c r="E117" s="144"/>
      <c r="F117" s="150"/>
      <c r="G117" s="57"/>
      <c r="H117" s="21"/>
      <c r="I117" s="21"/>
      <c r="J117" s="21"/>
      <c r="K117" s="21"/>
      <c r="L117" s="21"/>
      <c r="M117" s="21"/>
      <c r="N117" s="21"/>
    </row>
    <row r="118" spans="1:14" ht="12" customHeight="1" x14ac:dyDescent="0.2">
      <c r="A118" s="551"/>
      <c r="B118" s="41"/>
      <c r="C118" s="41"/>
      <c r="D118" s="38"/>
      <c r="E118" s="144"/>
      <c r="F118" s="150"/>
      <c r="G118" s="57"/>
      <c r="H118" s="21"/>
      <c r="I118" s="21"/>
      <c r="J118" s="21"/>
      <c r="K118" s="21"/>
      <c r="L118" s="21"/>
      <c r="M118" s="21"/>
      <c r="N118" s="21"/>
    </row>
    <row r="119" spans="1:14" ht="12" customHeight="1" x14ac:dyDescent="0.2">
      <c r="A119" s="551"/>
      <c r="B119" s="41"/>
      <c r="C119" s="41"/>
      <c r="D119" s="38"/>
      <c r="E119" s="144"/>
      <c r="F119" s="150"/>
      <c r="G119" s="57"/>
      <c r="H119" s="21"/>
      <c r="I119" s="21"/>
      <c r="J119" s="21"/>
      <c r="K119" s="21"/>
      <c r="L119" s="21"/>
      <c r="M119" s="21"/>
      <c r="N119" s="21"/>
    </row>
    <row r="120" spans="1:14" ht="12" customHeight="1" x14ac:dyDescent="0.2">
      <c r="A120" s="551"/>
      <c r="B120" s="41"/>
      <c r="C120" s="41"/>
      <c r="D120" s="38"/>
      <c r="E120" s="144"/>
      <c r="F120" s="150"/>
      <c r="G120" s="57"/>
      <c r="H120" s="21"/>
      <c r="I120" s="21"/>
      <c r="J120" s="21"/>
      <c r="K120" s="21"/>
      <c r="L120" s="21"/>
      <c r="M120" s="21"/>
      <c r="N120" s="21"/>
    </row>
    <row r="121" spans="1:14" ht="12" customHeight="1" x14ac:dyDescent="0.2">
      <c r="A121" s="551"/>
      <c r="B121" s="41"/>
      <c r="C121" s="41"/>
      <c r="D121" s="38"/>
      <c r="E121" s="144"/>
      <c r="F121" s="150"/>
      <c r="G121" s="57"/>
      <c r="H121" s="21"/>
      <c r="I121" s="21"/>
      <c r="J121" s="21"/>
      <c r="K121" s="21"/>
      <c r="L121" s="21"/>
      <c r="M121" s="21"/>
      <c r="N121" s="21"/>
    </row>
    <row r="122" spans="1:14" ht="12" customHeight="1" x14ac:dyDescent="0.2">
      <c r="A122" s="551"/>
      <c r="B122" s="41"/>
      <c r="C122" s="41"/>
      <c r="D122" s="38"/>
      <c r="E122" s="144"/>
      <c r="F122" s="150"/>
      <c r="G122" s="57"/>
      <c r="H122" s="21"/>
      <c r="I122" s="21"/>
      <c r="J122" s="21"/>
      <c r="K122" s="21"/>
      <c r="L122" s="21"/>
      <c r="M122" s="21"/>
      <c r="N122" s="21"/>
    </row>
    <row r="123" spans="1:14" ht="12" customHeight="1" thickBot="1" x14ac:dyDescent="0.25">
      <c r="A123" s="552"/>
      <c r="B123" s="42"/>
      <c r="C123" s="43"/>
      <c r="D123" s="38"/>
      <c r="E123" s="156"/>
      <c r="F123" s="150"/>
      <c r="G123" s="57"/>
      <c r="H123" s="22"/>
      <c r="I123" s="22"/>
      <c r="J123" s="22"/>
      <c r="K123" s="44"/>
      <c r="L123" s="44"/>
      <c r="M123" s="44"/>
      <c r="N123" s="44"/>
    </row>
    <row r="124" spans="1:14" ht="15" thickBot="1" x14ac:dyDescent="0.25">
      <c r="A124" s="45"/>
      <c r="B124" s="46"/>
      <c r="C124" s="46"/>
      <c r="D124" s="48"/>
      <c r="E124" s="159"/>
      <c r="F124" s="147"/>
      <c r="G124" s="49">
        <f>SUM(G114:G123)</f>
        <v>0</v>
      </c>
      <c r="H124" s="49">
        <f>SUM(H114:H123)</f>
        <v>0</v>
      </c>
      <c r="I124" s="49">
        <f>SUM(I114:I123)</f>
        <v>0</v>
      </c>
      <c r="J124" s="62"/>
    </row>
    <row r="125" spans="1:14" ht="15" thickBot="1" x14ac:dyDescent="0.25">
      <c r="A125" s="52"/>
      <c r="B125" s="53"/>
      <c r="C125" s="53"/>
      <c r="D125" s="70"/>
      <c r="E125" s="148"/>
      <c r="F125" s="148"/>
      <c r="G125" s="50"/>
      <c r="H125" s="118"/>
      <c r="I125" s="118"/>
      <c r="J125" s="63"/>
    </row>
    <row r="126" spans="1:14" ht="15" thickBot="1" x14ac:dyDescent="0.25">
      <c r="A126" s="13" t="s">
        <v>19</v>
      </c>
      <c r="B126" s="13" t="s">
        <v>20</v>
      </c>
      <c r="C126" s="13" t="s">
        <v>21</v>
      </c>
      <c r="D126" s="35" t="s">
        <v>55</v>
      </c>
      <c r="E126" s="143" t="s">
        <v>56</v>
      </c>
      <c r="F126" s="149" t="s">
        <v>56</v>
      </c>
      <c r="G126" s="36" t="s">
        <v>57</v>
      </c>
      <c r="H126" s="36" t="s">
        <v>58</v>
      </c>
      <c r="I126" s="119" t="s">
        <v>59</v>
      </c>
      <c r="J126" s="13" t="s">
        <v>26</v>
      </c>
      <c r="K126" s="13" t="s">
        <v>27</v>
      </c>
      <c r="L126" s="13" t="s">
        <v>28</v>
      </c>
      <c r="M126" s="13" t="s">
        <v>29</v>
      </c>
      <c r="N126" s="13" t="s">
        <v>30</v>
      </c>
    </row>
    <row r="127" spans="1:14" ht="12" customHeight="1" x14ac:dyDescent="0.2">
      <c r="A127" s="549" t="str">
        <f>A17</f>
        <v>H</v>
      </c>
      <c r="B127" s="37"/>
      <c r="C127" s="37"/>
      <c r="D127" s="38"/>
      <c r="E127" s="144"/>
      <c r="F127" s="150"/>
      <c r="G127" s="57"/>
      <c r="H127" s="16"/>
      <c r="I127" s="16"/>
      <c r="J127" s="16"/>
      <c r="K127" s="16"/>
      <c r="L127" s="16"/>
      <c r="M127" s="16"/>
      <c r="N127" s="16"/>
    </row>
    <row r="128" spans="1:14" ht="12" customHeight="1" x14ac:dyDescent="0.2">
      <c r="A128" s="551"/>
      <c r="B128" s="41"/>
      <c r="C128" s="41"/>
      <c r="D128" s="38"/>
      <c r="E128" s="144"/>
      <c r="F128" s="150"/>
      <c r="G128" s="57"/>
      <c r="H128" s="21"/>
      <c r="I128" s="21"/>
      <c r="J128" s="21"/>
      <c r="K128" s="21"/>
      <c r="L128" s="21"/>
      <c r="M128" s="21"/>
      <c r="N128" s="21"/>
    </row>
    <row r="129" spans="1:14" ht="12" customHeight="1" x14ac:dyDescent="0.2">
      <c r="A129" s="551"/>
      <c r="B129" s="41"/>
      <c r="C129" s="41"/>
      <c r="D129" s="38"/>
      <c r="E129" s="144"/>
      <c r="F129" s="150"/>
      <c r="G129" s="57"/>
      <c r="H129" s="21"/>
      <c r="I129" s="21"/>
      <c r="J129" s="21"/>
      <c r="K129" s="21"/>
      <c r="L129" s="21"/>
      <c r="M129" s="21"/>
      <c r="N129" s="21"/>
    </row>
    <row r="130" spans="1:14" ht="12" customHeight="1" x14ac:dyDescent="0.2">
      <c r="A130" s="551"/>
      <c r="B130" s="41"/>
      <c r="C130" s="41"/>
      <c r="D130" s="38"/>
      <c r="E130" s="144"/>
      <c r="F130" s="150"/>
      <c r="G130" s="57"/>
      <c r="H130" s="21"/>
      <c r="I130" s="21"/>
      <c r="J130" s="21"/>
      <c r="K130" s="21"/>
      <c r="L130" s="21"/>
      <c r="M130" s="21"/>
      <c r="N130" s="21"/>
    </row>
    <row r="131" spans="1:14" ht="12" customHeight="1" x14ac:dyDescent="0.2">
      <c r="A131" s="551"/>
      <c r="B131" s="41"/>
      <c r="C131" s="41"/>
      <c r="D131" s="38"/>
      <c r="E131" s="144"/>
      <c r="F131" s="150"/>
      <c r="G131" s="57"/>
      <c r="H131" s="21"/>
      <c r="I131" s="21"/>
      <c r="J131" s="21"/>
      <c r="K131" s="21"/>
      <c r="L131" s="21"/>
      <c r="M131" s="21"/>
      <c r="N131" s="21"/>
    </row>
    <row r="132" spans="1:14" ht="12" customHeight="1" x14ac:dyDescent="0.2">
      <c r="A132" s="551"/>
      <c r="B132" s="41"/>
      <c r="C132" s="41"/>
      <c r="D132" s="38"/>
      <c r="E132" s="144"/>
      <c r="F132" s="150"/>
      <c r="G132" s="57"/>
      <c r="H132" s="21"/>
      <c r="I132" s="21"/>
      <c r="J132" s="21"/>
      <c r="K132" s="21"/>
      <c r="L132" s="21"/>
      <c r="M132" s="21"/>
      <c r="N132" s="21"/>
    </row>
    <row r="133" spans="1:14" ht="12" customHeight="1" x14ac:dyDescent="0.2">
      <c r="A133" s="551"/>
      <c r="B133" s="41"/>
      <c r="C133" s="41"/>
      <c r="D133" s="38"/>
      <c r="E133" s="144"/>
      <c r="F133" s="150"/>
      <c r="G133" s="57"/>
      <c r="H133" s="21"/>
      <c r="I133" s="21"/>
      <c r="J133" s="21"/>
      <c r="K133" s="21"/>
      <c r="L133" s="21"/>
      <c r="M133" s="21"/>
      <c r="N133" s="21"/>
    </row>
    <row r="134" spans="1:14" ht="12" customHeight="1" x14ac:dyDescent="0.2">
      <c r="A134" s="551"/>
      <c r="B134" s="41"/>
      <c r="C134" s="41"/>
      <c r="D134" s="38"/>
      <c r="E134" s="144"/>
      <c r="F134" s="150"/>
      <c r="G134" s="57"/>
      <c r="H134" s="21"/>
      <c r="I134" s="21"/>
      <c r="J134" s="21"/>
      <c r="K134" s="21"/>
      <c r="L134" s="21"/>
      <c r="M134" s="21"/>
      <c r="N134" s="21"/>
    </row>
    <row r="135" spans="1:14" ht="12" customHeight="1" x14ac:dyDescent="0.2">
      <c r="A135" s="551"/>
      <c r="B135" s="41"/>
      <c r="C135" s="41"/>
      <c r="D135" s="38"/>
      <c r="E135" s="144"/>
      <c r="F135" s="150"/>
      <c r="G135" s="57"/>
      <c r="H135" s="21"/>
      <c r="I135" s="21"/>
      <c r="J135" s="21"/>
      <c r="K135" s="21"/>
      <c r="L135" s="21"/>
      <c r="M135" s="21"/>
      <c r="N135" s="21"/>
    </row>
    <row r="136" spans="1:14" ht="12" customHeight="1" thickBot="1" x14ac:dyDescent="0.25">
      <c r="A136" s="552"/>
      <c r="B136" s="42"/>
      <c r="C136" s="43"/>
      <c r="D136" s="83"/>
      <c r="E136" s="156"/>
      <c r="F136" s="168"/>
      <c r="G136" s="57"/>
      <c r="H136" s="22"/>
      <c r="I136" s="22"/>
      <c r="J136" s="22"/>
      <c r="K136" s="44"/>
      <c r="L136" s="44"/>
      <c r="M136" s="44"/>
      <c r="N136" s="44"/>
    </row>
    <row r="137" spans="1:14" ht="15" thickBot="1" x14ac:dyDescent="0.25">
      <c r="D137" s="48"/>
      <c r="E137" s="159"/>
      <c r="F137" s="147"/>
      <c r="G137" s="49">
        <f>SUM(G127:G136)</f>
        <v>0</v>
      </c>
      <c r="H137" s="49">
        <f>SUM(H127:H136)</f>
        <v>0</v>
      </c>
      <c r="I137" s="49">
        <f>SUM(I127:I136)</f>
        <v>0</v>
      </c>
    </row>
    <row r="139" spans="1:14" ht="6" customHeight="1" x14ac:dyDescent="0.2">
      <c r="C139" s="85"/>
      <c r="D139" s="86"/>
      <c r="E139" s="86"/>
      <c r="F139" s="86"/>
    </row>
    <row r="140" spans="1:14" x14ac:dyDescent="0.2">
      <c r="D140" s="3"/>
      <c r="E140" s="3"/>
      <c r="F140" s="3"/>
      <c r="G140" s="3"/>
      <c r="H140" s="30"/>
      <c r="I140" s="30"/>
    </row>
    <row r="141" spans="1:14" ht="6" customHeight="1" x14ac:dyDescent="0.2">
      <c r="D141" s="3"/>
      <c r="E141" s="3"/>
      <c r="F141" s="3"/>
      <c r="G141" s="3"/>
      <c r="H141" s="30"/>
      <c r="I141" s="30"/>
    </row>
    <row r="142" spans="1:14" x14ac:dyDescent="0.2">
      <c r="D142" s="3"/>
      <c r="E142" s="3"/>
      <c r="F142" s="3"/>
      <c r="G142" s="3"/>
      <c r="H142" s="30"/>
      <c r="I142" s="30"/>
    </row>
    <row r="143" spans="1:14" x14ac:dyDescent="0.2">
      <c r="D143" s="3"/>
      <c r="E143" s="3"/>
      <c r="F143" s="3"/>
      <c r="G143" s="3"/>
      <c r="H143" s="30"/>
      <c r="I143" s="30"/>
    </row>
    <row r="144" spans="1:14" x14ac:dyDescent="0.2">
      <c r="D144" s="3"/>
      <c r="E144" s="3"/>
      <c r="F144" s="3"/>
      <c r="G144" s="3"/>
      <c r="H144" s="30"/>
      <c r="I144" s="30"/>
    </row>
    <row r="145" spans="4:9" x14ac:dyDescent="0.2">
      <c r="D145" s="3"/>
      <c r="E145" s="3"/>
      <c r="F145" s="3"/>
      <c r="G145" s="3"/>
      <c r="H145" s="30"/>
      <c r="I145" s="30"/>
    </row>
    <row r="146" spans="4:9" x14ac:dyDescent="0.2">
      <c r="D146" s="3"/>
      <c r="E146" s="3"/>
      <c r="F146" s="3"/>
      <c r="G146" s="3"/>
      <c r="H146" s="30"/>
      <c r="I146" s="30"/>
    </row>
    <row r="147" spans="4:9" x14ac:dyDescent="0.2">
      <c r="D147" s="3"/>
      <c r="E147" s="3"/>
      <c r="F147" s="3"/>
      <c r="G147" s="3"/>
      <c r="H147" s="30"/>
      <c r="I147" s="30"/>
    </row>
    <row r="148" spans="4:9" x14ac:dyDescent="0.2">
      <c r="D148" s="3"/>
      <c r="E148" s="3"/>
      <c r="F148" s="3"/>
      <c r="G148" s="3"/>
      <c r="H148" s="30"/>
      <c r="I148" s="30"/>
    </row>
    <row r="149" spans="4:9" x14ac:dyDescent="0.2">
      <c r="D149" s="3"/>
      <c r="E149" s="3"/>
      <c r="F149" s="3"/>
      <c r="G149" s="3"/>
      <c r="H149" s="30"/>
      <c r="I149" s="30"/>
    </row>
    <row r="150" spans="4:9" x14ac:dyDescent="0.2">
      <c r="D150" s="3"/>
      <c r="E150" s="3"/>
      <c r="F150" s="3"/>
      <c r="G150" s="3"/>
      <c r="H150" s="30"/>
      <c r="I150" s="30"/>
    </row>
    <row r="151" spans="4:9" x14ac:dyDescent="0.2">
      <c r="D151" s="3"/>
      <c r="E151" s="3"/>
      <c r="F151" s="3"/>
      <c r="G151" s="3"/>
      <c r="H151" s="30"/>
      <c r="I151" s="30"/>
    </row>
    <row r="152" spans="4:9" x14ac:dyDescent="0.2">
      <c r="D152" s="3"/>
      <c r="E152" s="3"/>
      <c r="F152" s="3"/>
      <c r="G152" s="3"/>
      <c r="H152" s="30"/>
      <c r="I152" s="30"/>
    </row>
    <row r="153" spans="4:9" x14ac:dyDescent="0.2">
      <c r="D153" s="3"/>
      <c r="E153" s="3"/>
      <c r="F153" s="3"/>
      <c r="G153" s="3"/>
      <c r="H153" s="30"/>
      <c r="I153" s="30"/>
    </row>
    <row r="154" spans="4:9" x14ac:dyDescent="0.2">
      <c r="D154" s="3"/>
      <c r="E154" s="3"/>
      <c r="F154" s="3"/>
      <c r="G154" s="3"/>
      <c r="H154" s="30"/>
      <c r="I154" s="30"/>
    </row>
    <row r="155" spans="4:9" x14ac:dyDescent="0.2">
      <c r="D155" s="3"/>
      <c r="E155" s="3"/>
      <c r="F155" s="3"/>
      <c r="G155" s="3"/>
      <c r="H155" s="30"/>
      <c r="I155" s="30"/>
    </row>
    <row r="156" spans="4:9" x14ac:dyDescent="0.2">
      <c r="D156" s="3"/>
      <c r="E156" s="3"/>
      <c r="F156" s="3"/>
      <c r="G156" s="3"/>
      <c r="H156" s="30"/>
      <c r="I156" s="30"/>
    </row>
    <row r="157" spans="4:9" x14ac:dyDescent="0.2">
      <c r="D157" s="3"/>
      <c r="E157" s="3"/>
      <c r="F157" s="3"/>
      <c r="G157" s="3"/>
      <c r="H157" s="30"/>
      <c r="I157" s="30"/>
    </row>
    <row r="158" spans="4:9" x14ac:dyDescent="0.2">
      <c r="D158" s="3"/>
      <c r="E158" s="3"/>
      <c r="F158" s="3"/>
      <c r="G158" s="3"/>
      <c r="H158" s="30"/>
      <c r="I158" s="30"/>
    </row>
    <row r="159" spans="4:9" x14ac:dyDescent="0.2">
      <c r="D159" s="3"/>
      <c r="E159" s="3"/>
      <c r="F159" s="3"/>
      <c r="G159" s="3"/>
      <c r="H159" s="30"/>
      <c r="I159" s="30"/>
    </row>
    <row r="160" spans="4:9" x14ac:dyDescent="0.2">
      <c r="D160" s="3"/>
      <c r="E160" s="3"/>
      <c r="F160" s="3"/>
      <c r="G160" s="3"/>
      <c r="H160" s="30"/>
      <c r="I160" s="30"/>
    </row>
    <row r="161" spans="4:9" x14ac:dyDescent="0.2">
      <c r="D161" s="3"/>
      <c r="E161" s="3"/>
      <c r="F161" s="3"/>
      <c r="G161" s="3"/>
      <c r="H161" s="30"/>
      <c r="I161" s="30"/>
    </row>
    <row r="162" spans="4:9" x14ac:dyDescent="0.2">
      <c r="D162" s="3"/>
      <c r="E162" s="3"/>
      <c r="F162" s="3"/>
      <c r="G162" s="3"/>
      <c r="H162" s="30"/>
      <c r="I162" s="30"/>
    </row>
    <row r="163" spans="4:9" x14ac:dyDescent="0.2">
      <c r="D163" s="3"/>
      <c r="E163" s="3"/>
      <c r="F163" s="3"/>
      <c r="G163" s="3"/>
      <c r="H163" s="30"/>
      <c r="I163" s="30"/>
    </row>
    <row r="164" spans="4:9" x14ac:dyDescent="0.2">
      <c r="D164" s="3"/>
      <c r="E164" s="3"/>
      <c r="F164" s="3"/>
      <c r="G164" s="3"/>
      <c r="H164" s="30"/>
      <c r="I164" s="30"/>
    </row>
    <row r="165" spans="4:9" x14ac:dyDescent="0.2">
      <c r="D165" s="3"/>
      <c r="E165" s="3"/>
      <c r="F165" s="3"/>
      <c r="G165" s="3"/>
      <c r="H165" s="30"/>
      <c r="I165" s="30"/>
    </row>
    <row r="166" spans="4:9" x14ac:dyDescent="0.2">
      <c r="D166" s="3"/>
      <c r="E166" s="3"/>
      <c r="F166" s="3"/>
      <c r="G166" s="3"/>
      <c r="H166" s="30"/>
      <c r="I166" s="30"/>
    </row>
    <row r="167" spans="4:9" x14ac:dyDescent="0.2">
      <c r="D167" s="3"/>
      <c r="E167" s="3"/>
      <c r="F167" s="3"/>
      <c r="G167" s="3"/>
      <c r="H167" s="30"/>
      <c r="I167" s="30"/>
    </row>
    <row r="168" spans="4:9" x14ac:dyDescent="0.2">
      <c r="D168" s="3"/>
      <c r="E168" s="3"/>
      <c r="F168" s="3"/>
      <c r="G168" s="3"/>
      <c r="H168" s="30"/>
      <c r="I168" s="30"/>
    </row>
    <row r="169" spans="4:9" x14ac:dyDescent="0.2">
      <c r="D169" s="3"/>
      <c r="E169" s="3"/>
      <c r="F169" s="3"/>
      <c r="G169" s="3"/>
      <c r="H169" s="30"/>
      <c r="I169" s="30"/>
    </row>
    <row r="170" spans="4:9" x14ac:dyDescent="0.2">
      <c r="D170" s="3"/>
      <c r="E170" s="3"/>
      <c r="F170" s="3"/>
      <c r="G170" s="3"/>
      <c r="H170" s="30"/>
      <c r="I170" s="30"/>
    </row>
    <row r="171" spans="4:9" x14ac:dyDescent="0.2">
      <c r="D171" s="3"/>
      <c r="E171" s="3"/>
      <c r="F171" s="3"/>
      <c r="G171" s="3"/>
      <c r="H171" s="30"/>
      <c r="I171" s="30"/>
    </row>
    <row r="172" spans="4:9" x14ac:dyDescent="0.2">
      <c r="D172" s="3"/>
      <c r="E172" s="3"/>
      <c r="F172" s="3"/>
      <c r="G172" s="3"/>
      <c r="H172" s="30"/>
      <c r="I172" s="30"/>
    </row>
    <row r="173" spans="4:9" x14ac:dyDescent="0.2">
      <c r="D173" s="3"/>
      <c r="E173" s="3"/>
      <c r="F173" s="3"/>
      <c r="G173" s="3"/>
      <c r="H173" s="30"/>
      <c r="I173" s="30"/>
    </row>
    <row r="174" spans="4:9" x14ac:dyDescent="0.2">
      <c r="D174" s="3"/>
      <c r="E174" s="3"/>
      <c r="F174" s="3"/>
      <c r="G174" s="3"/>
      <c r="H174" s="30"/>
      <c r="I174" s="30"/>
    </row>
    <row r="175" spans="4:9" x14ac:dyDescent="0.2">
      <c r="D175" s="3"/>
      <c r="E175" s="3"/>
      <c r="F175" s="3"/>
      <c r="G175" s="3"/>
      <c r="H175" s="30"/>
      <c r="I175" s="30"/>
    </row>
    <row r="176" spans="4:9" x14ac:dyDescent="0.2">
      <c r="D176" s="3"/>
      <c r="E176" s="3"/>
      <c r="F176" s="3"/>
      <c r="G176" s="3"/>
      <c r="H176" s="30"/>
      <c r="I176" s="30"/>
    </row>
    <row r="177" spans="4:9" x14ac:dyDescent="0.2">
      <c r="D177" s="3"/>
      <c r="E177" s="3"/>
      <c r="F177" s="3"/>
      <c r="G177" s="3"/>
      <c r="H177" s="30"/>
      <c r="I177" s="30"/>
    </row>
    <row r="178" spans="4:9" x14ac:dyDescent="0.2">
      <c r="D178" s="3"/>
      <c r="E178" s="3"/>
      <c r="F178" s="3"/>
      <c r="G178" s="3"/>
      <c r="H178" s="30"/>
      <c r="I178" s="30"/>
    </row>
    <row r="179" spans="4:9" x14ac:dyDescent="0.2">
      <c r="D179" s="3"/>
      <c r="E179" s="3"/>
      <c r="F179" s="3"/>
      <c r="G179" s="3"/>
      <c r="H179" s="30"/>
      <c r="I179" s="30"/>
    </row>
    <row r="180" spans="4:9" x14ac:dyDescent="0.2">
      <c r="D180" s="3"/>
      <c r="E180" s="3"/>
      <c r="F180" s="3"/>
      <c r="G180" s="3"/>
      <c r="H180" s="30"/>
      <c r="I180" s="30"/>
    </row>
    <row r="181" spans="4:9" x14ac:dyDescent="0.2">
      <c r="D181" s="3"/>
      <c r="E181" s="3"/>
      <c r="F181" s="3"/>
      <c r="G181" s="3"/>
      <c r="H181" s="30"/>
      <c r="I181" s="30"/>
    </row>
    <row r="182" spans="4:9" x14ac:dyDescent="0.2">
      <c r="D182" s="3"/>
      <c r="E182" s="3"/>
      <c r="F182" s="3"/>
      <c r="G182" s="3"/>
      <c r="H182" s="30"/>
      <c r="I182" s="30"/>
    </row>
    <row r="183" spans="4:9" x14ac:dyDescent="0.2">
      <c r="D183" s="3"/>
      <c r="E183" s="3"/>
      <c r="F183" s="3"/>
      <c r="G183" s="3"/>
      <c r="H183" s="30"/>
      <c r="I183" s="30"/>
    </row>
    <row r="184" spans="4:9" x14ac:dyDescent="0.2">
      <c r="D184" s="3"/>
      <c r="E184" s="3"/>
      <c r="F184" s="3"/>
      <c r="G184" s="3"/>
      <c r="H184" s="30"/>
      <c r="I184" s="30"/>
    </row>
    <row r="185" spans="4:9" x14ac:dyDescent="0.2">
      <c r="D185" s="3"/>
      <c r="E185" s="3"/>
      <c r="F185" s="3"/>
      <c r="G185" s="3"/>
      <c r="H185" s="30"/>
      <c r="I185" s="30"/>
    </row>
    <row r="186" spans="4:9" x14ac:dyDescent="0.2">
      <c r="D186" s="3"/>
      <c r="E186" s="3"/>
      <c r="F186" s="3"/>
      <c r="G186" s="3"/>
      <c r="H186" s="30"/>
      <c r="I186" s="30"/>
    </row>
    <row r="187" spans="4:9" x14ac:dyDescent="0.2">
      <c r="D187" s="3"/>
      <c r="E187" s="3"/>
      <c r="F187" s="3"/>
      <c r="G187" s="3"/>
      <c r="H187" s="30"/>
      <c r="I187" s="30"/>
    </row>
    <row r="188" spans="4:9" x14ac:dyDescent="0.2">
      <c r="D188" s="3"/>
      <c r="E188" s="3"/>
      <c r="F188" s="3"/>
      <c r="G188" s="3"/>
      <c r="H188" s="30"/>
      <c r="I188" s="30"/>
    </row>
    <row r="189" spans="4:9" x14ac:dyDescent="0.2">
      <c r="D189" s="3"/>
      <c r="E189" s="3"/>
      <c r="F189" s="3"/>
      <c r="G189" s="3"/>
      <c r="H189" s="30"/>
      <c r="I189" s="30"/>
    </row>
    <row r="190" spans="4:9" x14ac:dyDescent="0.2">
      <c r="D190" s="3"/>
      <c r="E190" s="3"/>
      <c r="F190" s="3"/>
      <c r="G190" s="3"/>
      <c r="H190" s="30"/>
      <c r="I190" s="30"/>
    </row>
    <row r="191" spans="4:9" x14ac:dyDescent="0.2">
      <c r="D191" s="3"/>
      <c r="E191" s="3"/>
      <c r="F191" s="3"/>
      <c r="G191" s="3"/>
      <c r="H191" s="30"/>
      <c r="I191" s="30"/>
    </row>
    <row r="192" spans="4:9" x14ac:dyDescent="0.2">
      <c r="D192" s="3"/>
      <c r="E192" s="3"/>
      <c r="F192" s="3"/>
      <c r="G192" s="3"/>
      <c r="H192" s="30"/>
      <c r="I192" s="30"/>
    </row>
    <row r="193" spans="4:9" x14ac:dyDescent="0.2">
      <c r="D193" s="3"/>
      <c r="E193" s="3"/>
      <c r="F193" s="3"/>
      <c r="G193" s="3"/>
      <c r="H193" s="30"/>
      <c r="I193" s="30"/>
    </row>
    <row r="194" spans="4:9" x14ac:dyDescent="0.2">
      <c r="D194" s="3"/>
      <c r="E194" s="3"/>
      <c r="F194" s="3"/>
      <c r="G194" s="3"/>
      <c r="H194" s="30"/>
      <c r="I194" s="30"/>
    </row>
    <row r="195" spans="4:9" x14ac:dyDescent="0.2">
      <c r="D195" s="3"/>
      <c r="E195" s="3"/>
      <c r="F195" s="3"/>
      <c r="G195" s="3"/>
      <c r="H195" s="30"/>
      <c r="I195" s="30"/>
    </row>
    <row r="196" spans="4:9" x14ac:dyDescent="0.2">
      <c r="D196" s="3"/>
      <c r="E196" s="3"/>
      <c r="F196" s="3"/>
      <c r="G196" s="3"/>
      <c r="H196" s="30"/>
      <c r="I196" s="30"/>
    </row>
    <row r="197" spans="4:9" x14ac:dyDescent="0.2">
      <c r="D197" s="3"/>
      <c r="E197" s="3"/>
      <c r="F197" s="3"/>
      <c r="G197" s="3"/>
      <c r="H197" s="30"/>
      <c r="I197" s="30"/>
    </row>
    <row r="198" spans="4:9" x14ac:dyDescent="0.2">
      <c r="D198" s="3"/>
      <c r="E198" s="3"/>
      <c r="F198" s="3"/>
      <c r="G198" s="3"/>
      <c r="H198" s="30"/>
      <c r="I198" s="30"/>
    </row>
    <row r="199" spans="4:9" x14ac:dyDescent="0.2">
      <c r="D199" s="3"/>
      <c r="E199" s="3"/>
      <c r="F199" s="3"/>
      <c r="G199" s="3"/>
      <c r="H199" s="30"/>
      <c r="I199" s="30"/>
    </row>
    <row r="200" spans="4:9" x14ac:dyDescent="0.2">
      <c r="D200" s="3"/>
      <c r="E200" s="3"/>
      <c r="F200" s="3"/>
      <c r="G200" s="3"/>
      <c r="H200" s="30"/>
      <c r="I200" s="30"/>
    </row>
    <row r="201" spans="4:9" x14ac:dyDescent="0.2">
      <c r="D201" s="3"/>
      <c r="E201" s="3"/>
      <c r="F201" s="3"/>
      <c r="G201" s="3"/>
      <c r="H201" s="30"/>
      <c r="I201" s="30"/>
    </row>
    <row r="202" spans="4:9" x14ac:dyDescent="0.2">
      <c r="D202" s="3"/>
      <c r="E202" s="3"/>
      <c r="F202" s="3"/>
      <c r="G202" s="3"/>
      <c r="H202" s="30"/>
      <c r="I202" s="30"/>
    </row>
    <row r="203" spans="4:9" x14ac:dyDescent="0.2">
      <c r="D203" s="3"/>
      <c r="E203" s="3"/>
      <c r="F203" s="3"/>
      <c r="G203" s="3"/>
      <c r="H203" s="30"/>
      <c r="I203" s="30"/>
    </row>
    <row r="204" spans="4:9" x14ac:dyDescent="0.2">
      <c r="D204" s="3"/>
      <c r="E204" s="3"/>
      <c r="F204" s="3"/>
      <c r="G204" s="3"/>
      <c r="H204" s="30"/>
      <c r="I204" s="30"/>
    </row>
    <row r="205" spans="4:9" x14ac:dyDescent="0.2">
      <c r="D205" s="3"/>
      <c r="E205" s="3"/>
      <c r="F205" s="3"/>
      <c r="G205" s="3"/>
      <c r="H205" s="30"/>
      <c r="I205" s="30"/>
    </row>
    <row r="206" spans="4:9" x14ac:dyDescent="0.2">
      <c r="D206" s="3"/>
      <c r="E206" s="3"/>
      <c r="F206" s="3"/>
      <c r="G206" s="3"/>
      <c r="H206" s="30"/>
      <c r="I206" s="30"/>
    </row>
    <row r="207" spans="4:9" x14ac:dyDescent="0.2">
      <c r="D207" s="3"/>
      <c r="E207" s="3"/>
      <c r="F207" s="3"/>
      <c r="G207" s="3"/>
      <c r="H207" s="30"/>
      <c r="I207" s="30"/>
    </row>
    <row r="208" spans="4:9" x14ac:dyDescent="0.2">
      <c r="D208" s="3"/>
      <c r="E208" s="3"/>
      <c r="F208" s="3"/>
      <c r="G208" s="3"/>
      <c r="H208" s="30"/>
      <c r="I208" s="30"/>
    </row>
    <row r="209" spans="4:9" x14ac:dyDescent="0.2">
      <c r="D209" s="3"/>
      <c r="E209" s="3"/>
      <c r="F209" s="3"/>
      <c r="G209" s="3"/>
      <c r="H209" s="30"/>
      <c r="I209" s="30"/>
    </row>
    <row r="210" spans="4:9" x14ac:dyDescent="0.2">
      <c r="D210" s="3"/>
      <c r="E210" s="3"/>
      <c r="F210" s="3"/>
      <c r="G210" s="3"/>
      <c r="H210" s="30"/>
      <c r="I210" s="30"/>
    </row>
    <row r="211" spans="4:9" x14ac:dyDescent="0.2">
      <c r="D211" s="3"/>
      <c r="E211" s="3"/>
      <c r="F211" s="3"/>
      <c r="G211" s="3"/>
      <c r="H211" s="30"/>
      <c r="I211" s="30"/>
    </row>
    <row r="212" spans="4:9" x14ac:dyDescent="0.2">
      <c r="D212" s="3"/>
      <c r="E212" s="3"/>
      <c r="F212" s="3"/>
      <c r="G212" s="3"/>
      <c r="H212" s="30"/>
      <c r="I212" s="30"/>
    </row>
    <row r="213" spans="4:9" x14ac:dyDescent="0.2">
      <c r="D213" s="3"/>
      <c r="E213" s="3"/>
      <c r="F213" s="3"/>
      <c r="G213" s="3"/>
      <c r="H213" s="30"/>
      <c r="I213" s="30"/>
    </row>
    <row r="214" spans="4:9" x14ac:dyDescent="0.2">
      <c r="D214" s="3"/>
      <c r="E214" s="3"/>
      <c r="F214" s="3"/>
      <c r="G214" s="3"/>
      <c r="H214" s="30"/>
      <c r="I214" s="30"/>
    </row>
    <row r="215" spans="4:9" x14ac:dyDescent="0.2">
      <c r="D215" s="3"/>
      <c r="E215" s="3"/>
      <c r="F215" s="3"/>
      <c r="G215" s="3"/>
      <c r="H215" s="30"/>
      <c r="I215" s="30"/>
    </row>
    <row r="216" spans="4:9" x14ac:dyDescent="0.2">
      <c r="D216" s="3"/>
      <c r="E216" s="3"/>
      <c r="F216" s="3"/>
      <c r="G216" s="3"/>
      <c r="H216" s="30"/>
      <c r="I216" s="30"/>
    </row>
    <row r="217" spans="4:9" x14ac:dyDescent="0.2">
      <c r="D217" s="3"/>
      <c r="E217" s="3"/>
      <c r="F217" s="3"/>
      <c r="G217" s="3"/>
      <c r="H217" s="30"/>
      <c r="I217" s="30"/>
    </row>
    <row r="218" spans="4:9" x14ac:dyDescent="0.2">
      <c r="D218" s="3"/>
      <c r="E218" s="3"/>
      <c r="F218" s="3"/>
      <c r="G218" s="3"/>
      <c r="H218" s="30"/>
      <c r="I218" s="30"/>
    </row>
    <row r="219" spans="4:9" x14ac:dyDescent="0.2">
      <c r="D219" s="3"/>
      <c r="E219" s="3"/>
      <c r="F219" s="3"/>
      <c r="G219" s="3"/>
      <c r="H219" s="30"/>
      <c r="I219" s="30"/>
    </row>
    <row r="220" spans="4:9" x14ac:dyDescent="0.2">
      <c r="D220" s="3"/>
      <c r="E220" s="3"/>
      <c r="F220" s="3"/>
      <c r="G220" s="3"/>
      <c r="H220" s="30"/>
      <c r="I220" s="30"/>
    </row>
    <row r="221" spans="4:9" x14ac:dyDescent="0.2">
      <c r="D221" s="3"/>
      <c r="E221" s="3"/>
      <c r="F221" s="3"/>
      <c r="G221" s="3"/>
      <c r="H221" s="30"/>
      <c r="I221" s="30"/>
    </row>
    <row r="222" spans="4:9" x14ac:dyDescent="0.2">
      <c r="D222" s="3"/>
      <c r="E222" s="3"/>
      <c r="F222" s="3"/>
      <c r="G222" s="3"/>
      <c r="H222" s="30"/>
      <c r="I222" s="30"/>
    </row>
    <row r="223" spans="4:9" x14ac:dyDescent="0.2">
      <c r="D223" s="3"/>
      <c r="E223" s="3"/>
      <c r="F223" s="3"/>
      <c r="G223" s="3"/>
      <c r="H223" s="30"/>
      <c r="I223" s="30"/>
    </row>
    <row r="224" spans="4:9" x14ac:dyDescent="0.2">
      <c r="D224" s="3"/>
      <c r="E224" s="3"/>
      <c r="F224" s="3"/>
      <c r="G224" s="3"/>
      <c r="H224" s="30"/>
      <c r="I224" s="30"/>
    </row>
    <row r="225" spans="4:9" x14ac:dyDescent="0.2">
      <c r="D225" s="3"/>
      <c r="E225" s="3"/>
      <c r="F225" s="3"/>
      <c r="G225" s="3"/>
      <c r="H225" s="30"/>
      <c r="I225" s="30"/>
    </row>
    <row r="226" spans="4:9" x14ac:dyDescent="0.2">
      <c r="D226" s="3"/>
      <c r="E226" s="3"/>
      <c r="F226" s="3"/>
      <c r="G226" s="3"/>
      <c r="H226" s="30"/>
      <c r="I226" s="30"/>
    </row>
    <row r="227" spans="4:9" x14ac:dyDescent="0.2">
      <c r="D227" s="3"/>
      <c r="E227" s="3"/>
      <c r="F227" s="3"/>
      <c r="G227" s="3"/>
      <c r="H227" s="30"/>
      <c r="I227" s="30"/>
    </row>
    <row r="228" spans="4:9" x14ac:dyDescent="0.2">
      <c r="D228" s="3"/>
      <c r="E228" s="3"/>
      <c r="F228" s="3"/>
      <c r="G228" s="3"/>
      <c r="H228" s="30"/>
      <c r="I228" s="30"/>
    </row>
    <row r="229" spans="4:9" x14ac:dyDescent="0.2">
      <c r="D229" s="3"/>
      <c r="E229" s="3"/>
      <c r="F229" s="3"/>
      <c r="G229" s="3"/>
      <c r="H229" s="30"/>
      <c r="I229" s="30"/>
    </row>
    <row r="230" spans="4:9" x14ac:dyDescent="0.2">
      <c r="D230" s="3"/>
      <c r="E230" s="3"/>
      <c r="F230" s="3"/>
      <c r="G230" s="3"/>
      <c r="H230" s="30"/>
      <c r="I230" s="30"/>
    </row>
    <row r="231" spans="4:9" x14ac:dyDescent="0.2">
      <c r="D231" s="3"/>
      <c r="E231" s="3"/>
      <c r="F231" s="3"/>
      <c r="G231" s="3"/>
      <c r="H231" s="30"/>
      <c r="I231" s="30"/>
    </row>
    <row r="232" spans="4:9" x14ac:dyDescent="0.2">
      <c r="D232" s="3"/>
      <c r="E232" s="3"/>
      <c r="F232" s="3"/>
      <c r="G232" s="3"/>
      <c r="H232" s="30"/>
      <c r="I232" s="30"/>
    </row>
    <row r="233" spans="4:9" x14ac:dyDescent="0.2">
      <c r="D233" s="3"/>
      <c r="E233" s="3"/>
      <c r="F233" s="3"/>
      <c r="G233" s="3"/>
      <c r="H233" s="30"/>
      <c r="I233" s="30"/>
    </row>
  </sheetData>
  <mergeCells count="20">
    <mergeCell ref="A13:C13"/>
    <mergeCell ref="A14:C14"/>
    <mergeCell ref="A101:A110"/>
    <mergeCell ref="A114:A123"/>
    <mergeCell ref="A15:C15"/>
    <mergeCell ref="A16:C16"/>
    <mergeCell ref="A17:C17"/>
    <mergeCell ref="A127:A136"/>
    <mergeCell ref="A26:A45"/>
    <mergeCell ref="A49:A58"/>
    <mergeCell ref="A62:A71"/>
    <mergeCell ref="A75:A84"/>
    <mergeCell ref="A88:A97"/>
    <mergeCell ref="A11:C11"/>
    <mergeCell ref="A12:C12"/>
    <mergeCell ref="B1:C1"/>
    <mergeCell ref="B3:C3"/>
    <mergeCell ref="B5:C5"/>
    <mergeCell ref="A8:C8"/>
    <mergeCell ref="A10:C10"/>
  </mergeCells>
  <phoneticPr fontId="3" type="noConversion"/>
  <conditionalFormatting sqref="D23:E23">
    <cfRule type="cellIs" dxfId="4" priority="3" stopIfTrue="1" operator="lessThan">
      <formula>0</formula>
    </cfRule>
  </conditionalFormatting>
  <conditionalFormatting sqref="H23:I23">
    <cfRule type="cellIs" dxfId="3" priority="2" stopIfTrue="1" operator="lessThan">
      <formula>0</formula>
    </cfRule>
  </conditionalFormatting>
  <conditionalFormatting sqref="F23">
    <cfRule type="cellIs" dxfId="2" priority="1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50"/>
  <sheetViews>
    <sheetView topLeftCell="A10" zoomScale="150" zoomScaleNormal="150" zoomScaleSheetLayoutView="20" zoomScalePageLayoutView="150" workbookViewId="0">
      <selection activeCell="B26" sqref="B26:E58"/>
    </sheetView>
  </sheetViews>
  <sheetFormatPr baseColWidth="10" defaultColWidth="15.6640625" defaultRowHeight="14" x14ac:dyDescent="0.2"/>
  <cols>
    <col min="1" max="1" width="15.6640625" style="3"/>
    <col min="2" max="2" width="37.33203125" style="3" customWidth="1"/>
    <col min="3" max="5" width="15.6640625" style="355"/>
    <col min="6" max="7" width="15.6640625" style="356"/>
    <col min="8" max="8" width="15.6640625" style="355"/>
    <col min="9" max="16384" width="15.6640625" style="3"/>
  </cols>
  <sheetData>
    <row r="1" spans="1:8" ht="16.5" customHeight="1" x14ac:dyDescent="0.2">
      <c r="A1" s="1" t="s">
        <v>1</v>
      </c>
      <c r="B1" s="540" t="str">
        <f>'Event Budget Summary'!B3:C3</f>
        <v>16th September</v>
      </c>
      <c r="C1" s="541"/>
    </row>
    <row r="2" spans="1:8" ht="3" customHeight="1" x14ac:dyDescent="0.2">
      <c r="A2" s="4"/>
      <c r="B2" s="5"/>
      <c r="C2" s="357"/>
    </row>
    <row r="3" spans="1:8" ht="16.5" customHeight="1" x14ac:dyDescent="0.2">
      <c r="A3" s="1" t="s">
        <v>2</v>
      </c>
      <c r="B3" s="542" t="str">
        <f>'Event Budget Summary'!B5:C5</f>
        <v>Niccy Hallifax</v>
      </c>
      <c r="C3" s="541"/>
    </row>
    <row r="4" spans="1:8" ht="3" customHeight="1" x14ac:dyDescent="0.2">
      <c r="A4" s="4"/>
      <c r="B4" s="5"/>
      <c r="C4" s="357"/>
    </row>
    <row r="5" spans="1:8" ht="16.5" customHeight="1" x14ac:dyDescent="0.2">
      <c r="A5" s="1" t="s">
        <v>3</v>
      </c>
      <c r="B5" s="542" t="str">
        <f>'Event Budget Summary'!B7:C7</f>
        <v>Hull 2017</v>
      </c>
      <c r="C5" s="541"/>
    </row>
    <row r="6" spans="1:8" ht="3.75" customHeight="1" x14ac:dyDescent="0.2">
      <c r="A6" s="6"/>
      <c r="B6" s="7"/>
      <c r="C6" s="358"/>
    </row>
    <row r="7" spans="1:8" ht="15" thickBot="1" x14ac:dyDescent="0.25">
      <c r="A7" s="8"/>
    </row>
    <row r="8" spans="1:8" ht="22.5" customHeight="1" thickBot="1" x14ac:dyDescent="0.3">
      <c r="A8" s="543" t="s">
        <v>54</v>
      </c>
      <c r="B8" s="544"/>
      <c r="C8" s="544"/>
      <c r="D8" s="359"/>
    </row>
    <row r="9" spans="1:8" ht="17" thickBot="1" x14ac:dyDescent="0.25">
      <c r="A9" s="9"/>
      <c r="B9" s="9"/>
      <c r="C9" s="360"/>
      <c r="D9" s="361" t="s">
        <v>6</v>
      </c>
      <c r="F9" s="362"/>
      <c r="G9" s="362"/>
    </row>
    <row r="10" spans="1:8" ht="15" customHeight="1" thickTop="1" x14ac:dyDescent="0.2">
      <c r="A10" s="522" t="s">
        <v>34</v>
      </c>
      <c r="B10" s="523"/>
      <c r="C10" s="523"/>
      <c r="D10" s="363">
        <f>G59</f>
        <v>0</v>
      </c>
      <c r="F10" s="364"/>
      <c r="G10" s="364"/>
      <c r="H10" s="365"/>
    </row>
    <row r="11" spans="1:8" ht="15" customHeight="1" x14ac:dyDescent="0.2">
      <c r="A11" s="535" t="s">
        <v>35</v>
      </c>
      <c r="B11" s="536"/>
      <c r="C11" s="536"/>
      <c r="D11" s="366">
        <f>G72</f>
        <v>0</v>
      </c>
      <c r="F11" s="364"/>
      <c r="G11" s="364"/>
      <c r="H11" s="367"/>
    </row>
    <row r="12" spans="1:8" ht="15" customHeight="1" x14ac:dyDescent="0.2">
      <c r="A12" s="535" t="s">
        <v>36</v>
      </c>
      <c r="B12" s="536"/>
      <c r="C12" s="536"/>
      <c r="D12" s="366">
        <f>G85</f>
        <v>0</v>
      </c>
      <c r="F12" s="364"/>
      <c r="G12" s="364"/>
      <c r="H12" s="368"/>
    </row>
    <row r="13" spans="1:8" ht="15" customHeight="1" x14ac:dyDescent="0.2">
      <c r="A13" s="535" t="s">
        <v>37</v>
      </c>
      <c r="B13" s="536"/>
      <c r="C13" s="536"/>
      <c r="D13" s="366">
        <f>G98</f>
        <v>0</v>
      </c>
      <c r="F13" s="364"/>
      <c r="G13" s="364"/>
      <c r="H13" s="368"/>
    </row>
    <row r="14" spans="1:8" ht="15" customHeight="1" x14ac:dyDescent="0.2">
      <c r="A14" s="535" t="s">
        <v>38</v>
      </c>
      <c r="B14" s="536"/>
      <c r="C14" s="536"/>
      <c r="D14" s="366">
        <f>G111</f>
        <v>0</v>
      </c>
      <c r="F14" s="364"/>
      <c r="G14" s="364"/>
      <c r="H14" s="368"/>
    </row>
    <row r="15" spans="1:8" ht="15" customHeight="1" x14ac:dyDescent="0.2">
      <c r="A15" s="535" t="s">
        <v>39</v>
      </c>
      <c r="B15" s="536"/>
      <c r="C15" s="536"/>
      <c r="D15" s="366">
        <f>G124</f>
        <v>0</v>
      </c>
      <c r="F15" s="369"/>
      <c r="G15" s="369"/>
      <c r="H15" s="368"/>
    </row>
    <row r="16" spans="1:8" ht="15" customHeight="1" x14ac:dyDescent="0.2">
      <c r="A16" s="535" t="s">
        <v>40</v>
      </c>
      <c r="B16" s="536"/>
      <c r="C16" s="536"/>
      <c r="D16" s="366">
        <f>G137</f>
        <v>0</v>
      </c>
      <c r="F16" s="369"/>
      <c r="G16" s="369"/>
      <c r="H16" s="368"/>
    </row>
    <row r="17" spans="1:8" ht="15" customHeight="1" thickBot="1" x14ac:dyDescent="0.25">
      <c r="A17" s="546" t="s">
        <v>12</v>
      </c>
      <c r="B17" s="547"/>
      <c r="C17" s="547"/>
      <c r="D17" s="370">
        <f>G150</f>
        <v>0</v>
      </c>
      <c r="F17" s="369"/>
      <c r="G17" s="369"/>
      <c r="H17" s="368"/>
    </row>
    <row r="18" spans="1:8" ht="7.5" customHeight="1" thickTop="1" x14ac:dyDescent="0.2">
      <c r="A18" s="23"/>
      <c r="B18" s="23"/>
      <c r="C18" s="371"/>
      <c r="D18" s="372"/>
      <c r="H18" s="373"/>
    </row>
    <row r="19" spans="1:8" ht="15" customHeight="1" thickBot="1" x14ac:dyDescent="0.25">
      <c r="C19" s="374"/>
      <c r="D19" s="374"/>
      <c r="H19" s="368"/>
    </row>
    <row r="20" spans="1:8" ht="18" customHeight="1" thickBot="1" x14ac:dyDescent="0.25">
      <c r="A20" s="26" t="s">
        <v>15</v>
      </c>
      <c r="B20" s="27"/>
      <c r="C20" s="375"/>
      <c r="D20" s="376">
        <f>SUM(D10:D17)</f>
        <v>0</v>
      </c>
    </row>
    <row r="21" spans="1:8" ht="18" customHeight="1" thickBot="1" x14ac:dyDescent="0.25">
      <c r="A21" s="26" t="s">
        <v>16</v>
      </c>
      <c r="B21" s="27"/>
      <c r="C21" s="377">
        <v>0</v>
      </c>
      <c r="D21" s="378">
        <f>SUM(D8)*C21</f>
        <v>0</v>
      </c>
    </row>
    <row r="22" spans="1:8" ht="15" customHeight="1" thickBot="1" x14ac:dyDescent="0.25">
      <c r="A22" s="29"/>
      <c r="B22" s="30"/>
      <c r="C22" s="379"/>
      <c r="D22" s="380"/>
    </row>
    <row r="23" spans="1:8" ht="22.5" customHeight="1" thickBot="1" x14ac:dyDescent="0.3">
      <c r="A23" s="31" t="s">
        <v>17</v>
      </c>
      <c r="B23" s="32"/>
      <c r="C23" s="381"/>
      <c r="D23" s="382"/>
      <c r="F23" s="383"/>
      <c r="G23" s="383"/>
      <c r="H23" s="384" t="s">
        <v>18</v>
      </c>
    </row>
    <row r="24" spans="1:8" ht="15" thickBot="1" x14ac:dyDescent="0.25">
      <c r="A24" s="8"/>
    </row>
    <row r="25" spans="1:8" ht="15" thickBot="1" x14ac:dyDescent="0.25">
      <c r="A25" s="13" t="s">
        <v>19</v>
      </c>
      <c r="B25" s="13" t="s">
        <v>20</v>
      </c>
      <c r="C25" s="385" t="s">
        <v>175</v>
      </c>
      <c r="D25" s="385" t="s">
        <v>169</v>
      </c>
      <c r="E25" s="386" t="s">
        <v>176</v>
      </c>
      <c r="F25" s="386"/>
      <c r="G25" s="386"/>
      <c r="H25" s="385"/>
    </row>
    <row r="26" spans="1:8" x14ac:dyDescent="0.2">
      <c r="A26" s="549" t="str">
        <f>A10</f>
        <v>A</v>
      </c>
      <c r="B26" s="37"/>
      <c r="C26" s="387"/>
      <c r="D26" s="388"/>
      <c r="E26" s="388"/>
      <c r="F26" s="389"/>
      <c r="G26" s="389"/>
      <c r="H26" s="390"/>
    </row>
    <row r="27" spans="1:8" x14ac:dyDescent="0.2">
      <c r="A27" s="550"/>
      <c r="B27" s="40"/>
      <c r="C27" s="391"/>
      <c r="D27" s="388"/>
      <c r="E27" s="388"/>
      <c r="F27" s="392"/>
      <c r="G27" s="392"/>
      <c r="H27" s="393"/>
    </row>
    <row r="28" spans="1:8" x14ac:dyDescent="0.2">
      <c r="A28" s="550"/>
      <c r="B28" s="40"/>
      <c r="C28" s="391"/>
      <c r="D28" s="388"/>
      <c r="E28" s="388"/>
      <c r="F28" s="392"/>
      <c r="G28" s="392"/>
      <c r="H28" s="393"/>
    </row>
    <row r="29" spans="1:8" x14ac:dyDescent="0.2">
      <c r="A29" s="550"/>
      <c r="B29" s="40"/>
      <c r="C29" s="391"/>
      <c r="D29" s="388"/>
      <c r="E29" s="388"/>
      <c r="F29" s="392"/>
      <c r="G29" s="392"/>
      <c r="H29" s="393"/>
    </row>
    <row r="30" spans="1:8" x14ac:dyDescent="0.2">
      <c r="A30" s="550"/>
      <c r="B30" s="40"/>
      <c r="C30" s="391"/>
      <c r="D30" s="388"/>
      <c r="E30" s="388"/>
      <c r="F30" s="392"/>
      <c r="G30" s="392"/>
      <c r="H30" s="393"/>
    </row>
    <row r="31" spans="1:8" x14ac:dyDescent="0.2">
      <c r="A31" s="550"/>
      <c r="B31" s="40"/>
      <c r="C31" s="391"/>
      <c r="D31" s="388"/>
      <c r="E31" s="388"/>
      <c r="F31" s="392"/>
      <c r="G31" s="392"/>
      <c r="H31" s="393"/>
    </row>
    <row r="32" spans="1:8" x14ac:dyDescent="0.2">
      <c r="A32" s="550"/>
      <c r="B32" s="40"/>
      <c r="C32" s="391"/>
      <c r="D32" s="388"/>
      <c r="E32" s="388"/>
      <c r="F32" s="392"/>
      <c r="G32" s="392"/>
      <c r="H32" s="393"/>
    </row>
    <row r="33" spans="1:8" x14ac:dyDescent="0.2">
      <c r="A33" s="550"/>
      <c r="B33" s="40"/>
      <c r="C33" s="391"/>
      <c r="D33" s="388"/>
      <c r="E33" s="388"/>
      <c r="F33" s="392"/>
      <c r="G33" s="392"/>
      <c r="H33" s="393"/>
    </row>
    <row r="34" spans="1:8" x14ac:dyDescent="0.2">
      <c r="A34" s="550"/>
      <c r="B34" s="40"/>
      <c r="C34" s="391"/>
      <c r="D34" s="388"/>
      <c r="E34" s="388"/>
      <c r="F34" s="392"/>
      <c r="G34" s="392"/>
      <c r="H34" s="393"/>
    </row>
    <row r="35" spans="1:8" x14ac:dyDescent="0.2">
      <c r="A35" s="550"/>
      <c r="B35" s="40"/>
      <c r="C35" s="391"/>
      <c r="D35" s="388"/>
      <c r="E35" s="388"/>
      <c r="F35" s="392"/>
      <c r="G35" s="392"/>
      <c r="H35" s="393"/>
    </row>
    <row r="36" spans="1:8" x14ac:dyDescent="0.2">
      <c r="A36" s="550"/>
      <c r="B36" s="40"/>
      <c r="C36" s="391"/>
      <c r="D36" s="409"/>
      <c r="E36" s="388"/>
      <c r="F36" s="392"/>
      <c r="G36" s="392"/>
      <c r="H36" s="393"/>
    </row>
    <row r="37" spans="1:8" x14ac:dyDescent="0.2">
      <c r="A37" s="550"/>
      <c r="B37" s="40"/>
      <c r="C37" s="391"/>
      <c r="D37" s="409"/>
      <c r="E37" s="388"/>
      <c r="F37" s="392"/>
      <c r="G37" s="392"/>
      <c r="H37" s="393"/>
    </row>
    <row r="38" spans="1:8" x14ac:dyDescent="0.2">
      <c r="A38" s="550"/>
      <c r="B38" s="40"/>
      <c r="C38" s="391"/>
      <c r="D38" s="388"/>
      <c r="E38" s="388"/>
      <c r="F38" s="392"/>
      <c r="G38" s="392"/>
      <c r="H38" s="393"/>
    </row>
    <row r="39" spans="1:8" x14ac:dyDescent="0.2">
      <c r="A39" s="550"/>
      <c r="B39" s="40"/>
      <c r="C39" s="391"/>
      <c r="D39" s="388"/>
      <c r="E39" s="388"/>
      <c r="F39" s="392"/>
      <c r="G39" s="392"/>
      <c r="H39" s="393"/>
    </row>
    <row r="40" spans="1:8" x14ac:dyDescent="0.2">
      <c r="A40" s="550"/>
      <c r="B40" s="40"/>
      <c r="C40" s="391"/>
      <c r="D40" s="388"/>
      <c r="E40" s="388"/>
      <c r="F40" s="392"/>
      <c r="G40" s="392"/>
      <c r="H40" s="393"/>
    </row>
    <row r="41" spans="1:8" x14ac:dyDescent="0.2">
      <c r="A41" s="550"/>
      <c r="B41" s="40"/>
      <c r="C41" s="391"/>
      <c r="D41" s="388"/>
      <c r="E41" s="388"/>
      <c r="F41" s="392"/>
      <c r="G41" s="392"/>
      <c r="H41" s="393"/>
    </row>
    <row r="42" spans="1:8" x14ac:dyDescent="0.2">
      <c r="A42" s="550"/>
      <c r="B42" s="40"/>
      <c r="C42" s="391"/>
      <c r="D42" s="388"/>
      <c r="E42" s="388"/>
      <c r="F42" s="392"/>
      <c r="G42" s="392"/>
      <c r="H42" s="393"/>
    </row>
    <row r="43" spans="1:8" x14ac:dyDescent="0.2">
      <c r="A43" s="550"/>
      <c r="B43" s="40"/>
      <c r="C43" s="391"/>
      <c r="D43" s="388"/>
      <c r="E43" s="388"/>
      <c r="F43" s="392"/>
      <c r="G43" s="392"/>
      <c r="H43" s="393"/>
    </row>
    <row r="44" spans="1:8" x14ac:dyDescent="0.2">
      <c r="A44" s="550"/>
      <c r="B44" s="40"/>
      <c r="C44" s="391"/>
      <c r="D44" s="388"/>
      <c r="E44" s="388"/>
      <c r="F44" s="392"/>
      <c r="G44" s="392"/>
      <c r="H44" s="393"/>
    </row>
    <row r="45" spans="1:8" x14ac:dyDescent="0.2">
      <c r="A45" s="550"/>
      <c r="B45" s="40"/>
      <c r="C45" s="391"/>
      <c r="D45" s="388"/>
      <c r="E45" s="388"/>
      <c r="F45" s="392"/>
      <c r="G45" s="392"/>
      <c r="H45" s="393"/>
    </row>
    <row r="46" spans="1:8" x14ac:dyDescent="0.2">
      <c r="A46" s="550"/>
      <c r="B46" s="40"/>
      <c r="C46" s="391"/>
      <c r="D46" s="388"/>
      <c r="E46" s="388"/>
      <c r="F46" s="392"/>
      <c r="G46" s="392"/>
      <c r="H46" s="393"/>
    </row>
    <row r="47" spans="1:8" x14ac:dyDescent="0.2">
      <c r="A47" s="550"/>
      <c r="B47" s="40"/>
      <c r="C47" s="391"/>
      <c r="D47" s="388"/>
      <c r="E47" s="388"/>
      <c r="F47" s="392"/>
      <c r="G47" s="392"/>
      <c r="H47" s="393"/>
    </row>
    <row r="48" spans="1:8" x14ac:dyDescent="0.2">
      <c r="A48" s="550"/>
      <c r="B48" s="40"/>
      <c r="C48" s="391"/>
      <c r="D48" s="388"/>
      <c r="E48" s="388"/>
      <c r="F48" s="392"/>
      <c r="G48" s="392"/>
      <c r="H48" s="393"/>
    </row>
    <row r="49" spans="1:8" x14ac:dyDescent="0.2">
      <c r="A49" s="550"/>
      <c r="B49" s="40"/>
      <c r="C49" s="391"/>
      <c r="D49" s="388"/>
      <c r="E49" s="388"/>
      <c r="F49" s="392"/>
      <c r="G49" s="392"/>
      <c r="H49" s="393"/>
    </row>
    <row r="50" spans="1:8" x14ac:dyDescent="0.2">
      <c r="A50" s="551"/>
      <c r="B50" s="41"/>
      <c r="C50" s="394"/>
      <c r="D50" s="388"/>
      <c r="E50" s="388"/>
      <c r="F50" s="392"/>
      <c r="G50" s="392"/>
      <c r="H50" s="388"/>
    </row>
    <row r="51" spans="1:8" x14ac:dyDescent="0.2">
      <c r="A51" s="551"/>
      <c r="B51" s="41"/>
      <c r="C51" s="394"/>
      <c r="D51" s="388"/>
      <c r="E51" s="388"/>
      <c r="F51" s="392"/>
      <c r="G51" s="392"/>
      <c r="H51" s="388"/>
    </row>
    <row r="52" spans="1:8" x14ac:dyDescent="0.2">
      <c r="A52" s="551"/>
      <c r="B52" s="41"/>
      <c r="C52" s="394"/>
      <c r="D52" s="388"/>
      <c r="E52" s="388"/>
      <c r="F52" s="392"/>
      <c r="G52" s="392"/>
      <c r="H52" s="395"/>
    </row>
    <row r="53" spans="1:8" x14ac:dyDescent="0.2">
      <c r="A53" s="551"/>
      <c r="B53" s="75"/>
      <c r="C53" s="396"/>
      <c r="D53" s="388"/>
      <c r="E53" s="388"/>
      <c r="F53" s="392"/>
      <c r="G53" s="392"/>
      <c r="H53" s="395"/>
    </row>
    <row r="54" spans="1:8" x14ac:dyDescent="0.2">
      <c r="A54" s="551"/>
      <c r="B54" s="75"/>
      <c r="C54" s="396"/>
      <c r="D54" s="388"/>
      <c r="E54" s="388"/>
      <c r="F54" s="392"/>
      <c r="G54" s="392"/>
      <c r="H54" s="395"/>
    </row>
    <row r="55" spans="1:8" x14ac:dyDescent="0.2">
      <c r="A55" s="551"/>
      <c r="B55" s="41"/>
      <c r="C55" s="394"/>
      <c r="D55" s="388"/>
      <c r="E55" s="388"/>
      <c r="F55" s="392"/>
      <c r="G55" s="392"/>
      <c r="H55" s="388"/>
    </row>
    <row r="56" spans="1:8" x14ac:dyDescent="0.2">
      <c r="A56" s="551"/>
      <c r="B56" s="41"/>
      <c r="C56" s="394"/>
      <c r="D56" s="388"/>
      <c r="E56" s="388"/>
      <c r="F56" s="392"/>
      <c r="G56" s="392"/>
      <c r="H56" s="388"/>
    </row>
    <row r="57" spans="1:8" x14ac:dyDescent="0.2">
      <c r="A57" s="551"/>
      <c r="B57" s="41"/>
      <c r="C57" s="394"/>
      <c r="D57" s="388"/>
      <c r="E57" s="388"/>
      <c r="F57" s="392"/>
      <c r="G57" s="392"/>
      <c r="H57" s="388"/>
    </row>
    <row r="58" spans="1:8" ht="15" thickBot="1" x14ac:dyDescent="0.25">
      <c r="A58" s="552"/>
      <c r="B58" s="42"/>
      <c r="C58" s="397"/>
      <c r="D58" s="398"/>
      <c r="E58" s="398"/>
      <c r="F58" s="399"/>
      <c r="G58" s="399"/>
      <c r="H58" s="400"/>
    </row>
    <row r="59" spans="1:8" ht="15" thickBot="1" x14ac:dyDescent="0.25">
      <c r="A59" s="45"/>
      <c r="B59" s="354" t="s">
        <v>174</v>
      </c>
      <c r="C59" s="401">
        <f>SUM(C26:C58)</f>
        <v>0</v>
      </c>
      <c r="D59" s="401">
        <f>SUM(D26:D58)</f>
        <v>0</v>
      </c>
      <c r="E59" s="401">
        <f>SUM(E26:E58)</f>
        <v>0</v>
      </c>
      <c r="F59" s="401">
        <f>SUM(F26:F58)</f>
        <v>0</v>
      </c>
      <c r="G59" s="401">
        <f>SUM(G26:G58)</f>
        <v>0</v>
      </c>
      <c r="H59" s="402"/>
    </row>
    <row r="60" spans="1:8" ht="15" thickBot="1" x14ac:dyDescent="0.25">
      <c r="A60" s="52"/>
      <c r="B60" s="53"/>
      <c r="C60" s="403"/>
      <c r="D60" s="404"/>
      <c r="E60" s="405"/>
      <c r="F60" s="406"/>
      <c r="G60" s="406"/>
      <c r="H60" s="404"/>
    </row>
    <row r="61" spans="1:8" ht="15" thickBot="1" x14ac:dyDescent="0.25">
      <c r="A61" s="13" t="s">
        <v>19</v>
      </c>
      <c r="B61" s="13" t="s">
        <v>20</v>
      </c>
      <c r="C61" s="385" t="s">
        <v>171</v>
      </c>
      <c r="D61" s="385" t="s">
        <v>172</v>
      </c>
      <c r="E61" s="386" t="s">
        <v>173</v>
      </c>
      <c r="F61" s="386"/>
      <c r="G61" s="386"/>
      <c r="H61" s="385"/>
    </row>
    <row r="62" spans="1:8" x14ac:dyDescent="0.2">
      <c r="A62" s="549" t="str">
        <f>A11</f>
        <v>B</v>
      </c>
      <c r="B62" s="37"/>
      <c r="C62" s="387"/>
      <c r="D62" s="388"/>
      <c r="E62" s="388"/>
      <c r="F62" s="389"/>
      <c r="G62" s="389"/>
      <c r="H62" s="390"/>
    </row>
    <row r="63" spans="1:8" x14ac:dyDescent="0.2">
      <c r="A63" s="551"/>
      <c r="B63" s="41"/>
      <c r="C63" s="394"/>
      <c r="D63" s="388"/>
      <c r="E63" s="388"/>
      <c r="F63" s="392"/>
      <c r="G63" s="392"/>
      <c r="H63" s="388"/>
    </row>
    <row r="64" spans="1:8" x14ac:dyDescent="0.2">
      <c r="A64" s="551"/>
      <c r="B64" s="41"/>
      <c r="C64" s="394"/>
      <c r="D64" s="388"/>
      <c r="E64" s="388"/>
      <c r="F64" s="392"/>
      <c r="G64" s="392"/>
      <c r="H64" s="388"/>
    </row>
    <row r="65" spans="1:8" x14ac:dyDescent="0.2">
      <c r="A65" s="551"/>
      <c r="B65" s="41"/>
      <c r="C65" s="394"/>
      <c r="D65" s="388"/>
      <c r="E65" s="388"/>
      <c r="F65" s="392"/>
      <c r="G65" s="392"/>
      <c r="H65" s="395"/>
    </row>
    <row r="66" spans="1:8" x14ac:dyDescent="0.2">
      <c r="A66" s="551"/>
      <c r="B66" s="75"/>
      <c r="C66" s="396"/>
      <c r="D66" s="388"/>
      <c r="E66" s="388"/>
      <c r="F66" s="392"/>
      <c r="G66" s="392"/>
      <c r="H66" s="395"/>
    </row>
    <row r="67" spans="1:8" x14ac:dyDescent="0.2">
      <c r="A67" s="551"/>
      <c r="B67" s="75"/>
      <c r="C67" s="396"/>
      <c r="D67" s="388"/>
      <c r="E67" s="388"/>
      <c r="F67" s="392"/>
      <c r="G67" s="392"/>
      <c r="H67" s="395"/>
    </row>
    <row r="68" spans="1:8" x14ac:dyDescent="0.2">
      <c r="A68" s="551"/>
      <c r="B68" s="41"/>
      <c r="C68" s="394"/>
      <c r="D68" s="388"/>
      <c r="E68" s="388"/>
      <c r="F68" s="392"/>
      <c r="G68" s="392"/>
      <c r="H68" s="388"/>
    </row>
    <row r="69" spans="1:8" x14ac:dyDescent="0.2">
      <c r="A69" s="551"/>
      <c r="B69" s="41"/>
      <c r="C69" s="394"/>
      <c r="D69" s="388"/>
      <c r="E69" s="388"/>
      <c r="F69" s="392"/>
      <c r="G69" s="392"/>
      <c r="H69" s="388"/>
    </row>
    <row r="70" spans="1:8" x14ac:dyDescent="0.2">
      <c r="A70" s="551"/>
      <c r="B70" s="41"/>
      <c r="C70" s="394"/>
      <c r="D70" s="388"/>
      <c r="E70" s="388"/>
      <c r="F70" s="392"/>
      <c r="G70" s="392"/>
      <c r="H70" s="388"/>
    </row>
    <row r="71" spans="1:8" ht="15" thickBot="1" x14ac:dyDescent="0.25">
      <c r="A71" s="552"/>
      <c r="B71" s="42"/>
      <c r="C71" s="397"/>
      <c r="D71" s="398"/>
      <c r="E71" s="398"/>
      <c r="F71" s="399"/>
      <c r="G71" s="399"/>
      <c r="H71" s="400"/>
    </row>
    <row r="72" spans="1:8" ht="15" thickBot="1" x14ac:dyDescent="0.25">
      <c r="A72" s="45"/>
      <c r="B72" s="354" t="s">
        <v>174</v>
      </c>
      <c r="C72" s="401">
        <f>SUM(C62:C71)</f>
        <v>0</v>
      </c>
      <c r="D72" s="401">
        <f>SUM(D62:D71)</f>
        <v>0</v>
      </c>
      <c r="E72" s="401">
        <f>SUM(E62:E71)</f>
        <v>0</v>
      </c>
      <c r="F72" s="401">
        <f>SUM(F62:F71)</f>
        <v>0</v>
      </c>
      <c r="G72" s="401">
        <f>SUM(G62:G71)</f>
        <v>0</v>
      </c>
      <c r="H72" s="402"/>
    </row>
    <row r="73" spans="1:8" ht="15" thickBot="1" x14ac:dyDescent="0.25">
      <c r="A73" s="52"/>
      <c r="B73" s="53"/>
      <c r="C73" s="403"/>
      <c r="D73" s="407"/>
      <c r="E73" s="405"/>
      <c r="F73" s="406"/>
      <c r="G73" s="406"/>
      <c r="H73" s="404"/>
    </row>
    <row r="74" spans="1:8" ht="15" thickBot="1" x14ac:dyDescent="0.25">
      <c r="A74" s="13" t="s">
        <v>19</v>
      </c>
      <c r="B74" s="13" t="s">
        <v>20</v>
      </c>
      <c r="C74" s="385" t="s">
        <v>171</v>
      </c>
      <c r="D74" s="385" t="s">
        <v>172</v>
      </c>
      <c r="E74" s="386" t="s">
        <v>173</v>
      </c>
      <c r="F74" s="386"/>
      <c r="G74" s="386"/>
      <c r="H74" s="385"/>
    </row>
    <row r="75" spans="1:8" x14ac:dyDescent="0.2">
      <c r="A75" s="549" t="str">
        <f>A12</f>
        <v>C</v>
      </c>
      <c r="B75" s="37"/>
      <c r="C75" s="387"/>
      <c r="D75" s="388"/>
      <c r="E75" s="388"/>
      <c r="F75" s="389"/>
      <c r="G75" s="389"/>
      <c r="H75" s="390"/>
    </row>
    <row r="76" spans="1:8" x14ac:dyDescent="0.2">
      <c r="A76" s="551"/>
      <c r="B76" s="41"/>
      <c r="C76" s="394"/>
      <c r="D76" s="388"/>
      <c r="E76" s="388"/>
      <c r="F76" s="392"/>
      <c r="G76" s="392"/>
      <c r="H76" s="388"/>
    </row>
    <row r="77" spans="1:8" x14ac:dyDescent="0.2">
      <c r="A77" s="551"/>
      <c r="B77" s="41"/>
      <c r="C77" s="394"/>
      <c r="D77" s="388"/>
      <c r="E77" s="388"/>
      <c r="F77" s="392"/>
      <c r="G77" s="392"/>
      <c r="H77" s="388"/>
    </row>
    <row r="78" spans="1:8" x14ac:dyDescent="0.2">
      <c r="A78" s="551"/>
      <c r="B78" s="41"/>
      <c r="C78" s="394"/>
      <c r="D78" s="388"/>
      <c r="E78" s="388"/>
      <c r="F78" s="392"/>
      <c r="G78" s="392"/>
      <c r="H78" s="395"/>
    </row>
    <row r="79" spans="1:8" x14ac:dyDescent="0.2">
      <c r="A79" s="551"/>
      <c r="B79" s="75"/>
      <c r="C79" s="396"/>
      <c r="D79" s="388"/>
      <c r="E79" s="388"/>
      <c r="F79" s="392"/>
      <c r="G79" s="392"/>
      <c r="H79" s="395"/>
    </row>
    <row r="80" spans="1:8" x14ac:dyDescent="0.2">
      <c r="A80" s="551"/>
      <c r="B80" s="75"/>
      <c r="C80" s="396"/>
      <c r="D80" s="388"/>
      <c r="E80" s="388"/>
      <c r="F80" s="392"/>
      <c r="G80" s="392"/>
      <c r="H80" s="395"/>
    </row>
    <row r="81" spans="1:8" x14ac:dyDescent="0.2">
      <c r="A81" s="551"/>
      <c r="B81" s="41"/>
      <c r="C81" s="394"/>
      <c r="D81" s="388"/>
      <c r="E81" s="388"/>
      <c r="F81" s="392"/>
      <c r="G81" s="392"/>
      <c r="H81" s="388"/>
    </row>
    <row r="82" spans="1:8" x14ac:dyDescent="0.2">
      <c r="A82" s="551"/>
      <c r="B82" s="41"/>
      <c r="C82" s="394"/>
      <c r="D82" s="388"/>
      <c r="E82" s="388"/>
      <c r="F82" s="392"/>
      <c r="G82" s="392"/>
      <c r="H82" s="388"/>
    </row>
    <row r="83" spans="1:8" x14ac:dyDescent="0.2">
      <c r="A83" s="551"/>
      <c r="B83" s="41"/>
      <c r="C83" s="394"/>
      <c r="D83" s="388"/>
      <c r="E83" s="388"/>
      <c r="F83" s="392"/>
      <c r="G83" s="392"/>
      <c r="H83" s="388"/>
    </row>
    <row r="84" spans="1:8" ht="15" thickBot="1" x14ac:dyDescent="0.25">
      <c r="A84" s="552"/>
      <c r="B84" s="42"/>
      <c r="C84" s="397"/>
      <c r="D84" s="398"/>
      <c r="E84" s="398"/>
      <c r="F84" s="399"/>
      <c r="G84" s="399"/>
      <c r="H84" s="400"/>
    </row>
    <row r="85" spans="1:8" ht="15" thickBot="1" x14ac:dyDescent="0.25">
      <c r="A85" s="45"/>
      <c r="B85" s="354" t="s">
        <v>174</v>
      </c>
      <c r="C85" s="401">
        <f>SUM(C75:C84)</f>
        <v>0</v>
      </c>
      <c r="D85" s="401">
        <f>SUM(D75:D84)</f>
        <v>0</v>
      </c>
      <c r="E85" s="401">
        <f>SUM(E75:E84)</f>
        <v>0</v>
      </c>
      <c r="F85" s="401">
        <f>SUM(F75:F84)</f>
        <v>0</v>
      </c>
      <c r="G85" s="401">
        <f>SUM(G75:G84)</f>
        <v>0</v>
      </c>
      <c r="H85" s="402"/>
    </row>
    <row r="86" spans="1:8" ht="15" thickBot="1" x14ac:dyDescent="0.25">
      <c r="A86" s="52"/>
      <c r="B86" s="53"/>
      <c r="C86" s="403"/>
      <c r="D86" s="404"/>
      <c r="E86" s="405"/>
      <c r="F86" s="406"/>
      <c r="G86" s="406"/>
      <c r="H86" s="404"/>
    </row>
    <row r="87" spans="1:8" ht="15" thickBot="1" x14ac:dyDescent="0.25">
      <c r="A87" s="13" t="s">
        <v>19</v>
      </c>
      <c r="B87" s="13" t="s">
        <v>20</v>
      </c>
      <c r="C87" s="385" t="s">
        <v>171</v>
      </c>
      <c r="D87" s="385" t="s">
        <v>172</v>
      </c>
      <c r="E87" s="386" t="s">
        <v>173</v>
      </c>
      <c r="F87" s="386"/>
      <c r="G87" s="386"/>
      <c r="H87" s="385"/>
    </row>
    <row r="88" spans="1:8" x14ac:dyDescent="0.2">
      <c r="A88" s="549" t="str">
        <f>A13</f>
        <v>D</v>
      </c>
      <c r="B88" s="37"/>
      <c r="C88" s="387"/>
      <c r="D88" s="388"/>
      <c r="E88" s="388"/>
      <c r="F88" s="389"/>
      <c r="G88" s="389"/>
      <c r="H88" s="390"/>
    </row>
    <row r="89" spans="1:8" x14ac:dyDescent="0.2">
      <c r="A89" s="551"/>
      <c r="B89" s="41"/>
      <c r="C89" s="394"/>
      <c r="D89" s="388"/>
      <c r="E89" s="388"/>
      <c r="F89" s="392"/>
      <c r="G89" s="392"/>
      <c r="H89" s="388"/>
    </row>
    <row r="90" spans="1:8" x14ac:dyDescent="0.2">
      <c r="A90" s="551"/>
      <c r="B90" s="41"/>
      <c r="C90" s="394"/>
      <c r="D90" s="388"/>
      <c r="E90" s="388"/>
      <c r="F90" s="392"/>
      <c r="G90" s="392"/>
      <c r="H90" s="388"/>
    </row>
    <row r="91" spans="1:8" x14ac:dyDescent="0.2">
      <c r="A91" s="551"/>
      <c r="B91" s="41"/>
      <c r="C91" s="394"/>
      <c r="D91" s="388"/>
      <c r="E91" s="388"/>
      <c r="F91" s="392"/>
      <c r="G91" s="392"/>
      <c r="H91" s="395"/>
    </row>
    <row r="92" spans="1:8" x14ac:dyDescent="0.2">
      <c r="A92" s="551"/>
      <c r="B92" s="75"/>
      <c r="C92" s="396"/>
      <c r="D92" s="388"/>
      <c r="E92" s="388"/>
      <c r="F92" s="392"/>
      <c r="G92" s="392"/>
      <c r="H92" s="395"/>
    </row>
    <row r="93" spans="1:8" x14ac:dyDescent="0.2">
      <c r="A93" s="551"/>
      <c r="B93" s="75"/>
      <c r="C93" s="396"/>
      <c r="D93" s="388"/>
      <c r="E93" s="388"/>
      <c r="F93" s="392"/>
      <c r="G93" s="392"/>
      <c r="H93" s="395"/>
    </row>
    <row r="94" spans="1:8" x14ac:dyDescent="0.2">
      <c r="A94" s="551"/>
      <c r="B94" s="41"/>
      <c r="C94" s="394"/>
      <c r="D94" s="388"/>
      <c r="E94" s="388"/>
      <c r="F94" s="392"/>
      <c r="G94" s="392"/>
      <c r="H94" s="388"/>
    </row>
    <row r="95" spans="1:8" x14ac:dyDescent="0.2">
      <c r="A95" s="551"/>
      <c r="B95" s="41"/>
      <c r="C95" s="394"/>
      <c r="D95" s="388"/>
      <c r="E95" s="388"/>
      <c r="F95" s="392"/>
      <c r="G95" s="392"/>
      <c r="H95" s="388"/>
    </row>
    <row r="96" spans="1:8" x14ac:dyDescent="0.2">
      <c r="A96" s="551"/>
      <c r="B96" s="41"/>
      <c r="C96" s="394"/>
      <c r="D96" s="388"/>
      <c r="E96" s="388"/>
      <c r="F96" s="392"/>
      <c r="G96" s="392"/>
      <c r="H96" s="388"/>
    </row>
    <row r="97" spans="1:8" ht="15" thickBot="1" x14ac:dyDescent="0.25">
      <c r="A97" s="552"/>
      <c r="B97" s="42"/>
      <c r="C97" s="397"/>
      <c r="D97" s="398"/>
      <c r="E97" s="398"/>
      <c r="F97" s="399"/>
      <c r="G97" s="399"/>
      <c r="H97" s="400"/>
    </row>
    <row r="98" spans="1:8" ht="15" thickBot="1" x14ac:dyDescent="0.25">
      <c r="A98" s="45"/>
      <c r="B98" s="354" t="s">
        <v>174</v>
      </c>
      <c r="C98" s="401">
        <f>SUM(C88:C97)</f>
        <v>0</v>
      </c>
      <c r="D98" s="401">
        <f>SUM(D88:D97)</f>
        <v>0</v>
      </c>
      <c r="E98" s="401">
        <f>SUM(E88:E97)</f>
        <v>0</v>
      </c>
      <c r="F98" s="401">
        <f>SUM(F88:F97)</f>
        <v>0</v>
      </c>
      <c r="G98" s="401">
        <f>SUM(G88:G97)</f>
        <v>0</v>
      </c>
      <c r="H98" s="402"/>
    </row>
    <row r="99" spans="1:8" ht="15" thickBot="1" x14ac:dyDescent="0.25">
      <c r="A99" s="52"/>
      <c r="B99" s="53"/>
      <c r="C99" s="403"/>
      <c r="D99" s="404"/>
      <c r="E99" s="405"/>
      <c r="F99" s="406"/>
      <c r="G99" s="406"/>
      <c r="H99" s="408"/>
    </row>
    <row r="100" spans="1:8" ht="15" thickBot="1" x14ac:dyDescent="0.25">
      <c r="A100" s="13" t="s">
        <v>19</v>
      </c>
      <c r="B100" s="13" t="s">
        <v>20</v>
      </c>
      <c r="C100" s="385" t="s">
        <v>171</v>
      </c>
      <c r="D100" s="385" t="s">
        <v>172</v>
      </c>
      <c r="E100" s="386" t="s">
        <v>173</v>
      </c>
      <c r="F100" s="386"/>
      <c r="G100" s="386"/>
      <c r="H100" s="385"/>
    </row>
    <row r="101" spans="1:8" x14ac:dyDescent="0.2">
      <c r="A101" s="549" t="str">
        <f>A14</f>
        <v>E</v>
      </c>
      <c r="B101" s="37"/>
      <c r="C101" s="387"/>
      <c r="D101" s="388"/>
      <c r="E101" s="388"/>
      <c r="F101" s="389"/>
      <c r="G101" s="389"/>
      <c r="H101" s="390"/>
    </row>
    <row r="102" spans="1:8" x14ac:dyDescent="0.2">
      <c r="A102" s="551"/>
      <c r="B102" s="41"/>
      <c r="C102" s="394"/>
      <c r="D102" s="388"/>
      <c r="E102" s="388"/>
      <c r="F102" s="392"/>
      <c r="G102" s="392"/>
      <c r="H102" s="388"/>
    </row>
    <row r="103" spans="1:8" x14ac:dyDescent="0.2">
      <c r="A103" s="551"/>
      <c r="B103" s="41"/>
      <c r="C103" s="394"/>
      <c r="D103" s="388"/>
      <c r="E103" s="388"/>
      <c r="F103" s="392"/>
      <c r="G103" s="392"/>
      <c r="H103" s="388"/>
    </row>
    <row r="104" spans="1:8" x14ac:dyDescent="0.2">
      <c r="A104" s="551"/>
      <c r="B104" s="41"/>
      <c r="C104" s="394"/>
      <c r="D104" s="388"/>
      <c r="E104" s="388"/>
      <c r="F104" s="392"/>
      <c r="G104" s="392"/>
      <c r="H104" s="395"/>
    </row>
    <row r="105" spans="1:8" x14ac:dyDescent="0.2">
      <c r="A105" s="551"/>
      <c r="B105" s="75"/>
      <c r="C105" s="396"/>
      <c r="D105" s="388"/>
      <c r="E105" s="388"/>
      <c r="F105" s="392"/>
      <c r="G105" s="392"/>
      <c r="H105" s="395"/>
    </row>
    <row r="106" spans="1:8" x14ac:dyDescent="0.2">
      <c r="A106" s="551"/>
      <c r="B106" s="75"/>
      <c r="C106" s="396"/>
      <c r="D106" s="388"/>
      <c r="E106" s="388"/>
      <c r="F106" s="392"/>
      <c r="G106" s="392"/>
      <c r="H106" s="395"/>
    </row>
    <row r="107" spans="1:8" x14ac:dyDescent="0.2">
      <c r="A107" s="551"/>
      <c r="B107" s="41"/>
      <c r="C107" s="394"/>
      <c r="D107" s="388"/>
      <c r="E107" s="388"/>
      <c r="F107" s="392"/>
      <c r="G107" s="392"/>
      <c r="H107" s="388"/>
    </row>
    <row r="108" spans="1:8" x14ac:dyDescent="0.2">
      <c r="A108" s="551"/>
      <c r="B108" s="41"/>
      <c r="C108" s="394"/>
      <c r="D108" s="388"/>
      <c r="E108" s="388"/>
      <c r="F108" s="392"/>
      <c r="G108" s="392"/>
      <c r="H108" s="388"/>
    </row>
    <row r="109" spans="1:8" x14ac:dyDescent="0.2">
      <c r="A109" s="551"/>
      <c r="B109" s="41"/>
      <c r="C109" s="394"/>
      <c r="D109" s="388"/>
      <c r="E109" s="388"/>
      <c r="F109" s="392"/>
      <c r="G109" s="392"/>
      <c r="H109" s="388"/>
    </row>
    <row r="110" spans="1:8" ht="15" thickBot="1" x14ac:dyDescent="0.25">
      <c r="A110" s="552"/>
      <c r="B110" s="42"/>
      <c r="C110" s="397"/>
      <c r="D110" s="398"/>
      <c r="E110" s="398"/>
      <c r="F110" s="399"/>
      <c r="G110" s="399"/>
      <c r="H110" s="400"/>
    </row>
    <row r="111" spans="1:8" ht="15" thickBot="1" x14ac:dyDescent="0.25">
      <c r="A111" s="45"/>
      <c r="B111" s="354" t="s">
        <v>174</v>
      </c>
      <c r="C111" s="401">
        <f>SUM(C101:C110)</f>
        <v>0</v>
      </c>
      <c r="D111" s="401">
        <f>SUM(D101:D110)</f>
        <v>0</v>
      </c>
      <c r="E111" s="401">
        <f>SUM(E101:E110)</f>
        <v>0</v>
      </c>
      <c r="F111" s="401">
        <f>SUM(F101:F110)</f>
        <v>0</v>
      </c>
      <c r="G111" s="401">
        <f>SUM(G101:G110)</f>
        <v>0</v>
      </c>
      <c r="H111" s="402"/>
    </row>
    <row r="112" spans="1:8" ht="15" thickBot="1" x14ac:dyDescent="0.25">
      <c r="A112" s="52"/>
      <c r="B112" s="53"/>
      <c r="C112" s="403"/>
      <c r="D112" s="404"/>
      <c r="E112" s="405"/>
      <c r="F112" s="406"/>
      <c r="G112" s="406"/>
      <c r="H112" s="404"/>
    </row>
    <row r="113" spans="1:8" ht="15" thickBot="1" x14ac:dyDescent="0.25">
      <c r="A113" s="13" t="s">
        <v>19</v>
      </c>
      <c r="B113" s="13" t="s">
        <v>20</v>
      </c>
      <c r="C113" s="385" t="s">
        <v>171</v>
      </c>
      <c r="D113" s="385" t="s">
        <v>172</v>
      </c>
      <c r="E113" s="386" t="s">
        <v>173</v>
      </c>
      <c r="F113" s="386"/>
      <c r="G113" s="386"/>
      <c r="H113" s="385"/>
    </row>
    <row r="114" spans="1:8" x14ac:dyDescent="0.2">
      <c r="A114" s="549" t="str">
        <f>A15</f>
        <v>F</v>
      </c>
      <c r="B114" s="37"/>
      <c r="C114" s="387"/>
      <c r="D114" s="388"/>
      <c r="E114" s="388"/>
      <c r="F114" s="389"/>
      <c r="G114" s="389"/>
      <c r="H114" s="390"/>
    </row>
    <row r="115" spans="1:8" x14ac:dyDescent="0.2">
      <c r="A115" s="551"/>
      <c r="B115" s="41"/>
      <c r="C115" s="394"/>
      <c r="D115" s="388"/>
      <c r="E115" s="388"/>
      <c r="F115" s="392"/>
      <c r="G115" s="392"/>
      <c r="H115" s="388"/>
    </row>
    <row r="116" spans="1:8" x14ac:dyDescent="0.2">
      <c r="A116" s="551"/>
      <c r="B116" s="41"/>
      <c r="C116" s="394"/>
      <c r="D116" s="388"/>
      <c r="E116" s="388"/>
      <c r="F116" s="392"/>
      <c r="G116" s="392"/>
      <c r="H116" s="388"/>
    </row>
    <row r="117" spans="1:8" x14ac:dyDescent="0.2">
      <c r="A117" s="551"/>
      <c r="B117" s="41"/>
      <c r="C117" s="394"/>
      <c r="D117" s="388"/>
      <c r="E117" s="388"/>
      <c r="F117" s="392"/>
      <c r="G117" s="392"/>
      <c r="H117" s="395"/>
    </row>
    <row r="118" spans="1:8" x14ac:dyDescent="0.2">
      <c r="A118" s="551"/>
      <c r="B118" s="75"/>
      <c r="C118" s="396"/>
      <c r="D118" s="388"/>
      <c r="E118" s="388"/>
      <c r="F118" s="392"/>
      <c r="G118" s="392"/>
      <c r="H118" s="395"/>
    </row>
    <row r="119" spans="1:8" x14ac:dyDescent="0.2">
      <c r="A119" s="551"/>
      <c r="B119" s="75"/>
      <c r="C119" s="396"/>
      <c r="D119" s="388"/>
      <c r="E119" s="388"/>
      <c r="F119" s="392"/>
      <c r="G119" s="392"/>
      <c r="H119" s="395"/>
    </row>
    <row r="120" spans="1:8" x14ac:dyDescent="0.2">
      <c r="A120" s="551"/>
      <c r="B120" s="41"/>
      <c r="C120" s="394"/>
      <c r="D120" s="388"/>
      <c r="E120" s="388"/>
      <c r="F120" s="392"/>
      <c r="G120" s="392"/>
      <c r="H120" s="388"/>
    </row>
    <row r="121" spans="1:8" x14ac:dyDescent="0.2">
      <c r="A121" s="551"/>
      <c r="B121" s="41"/>
      <c r="C121" s="394"/>
      <c r="D121" s="388"/>
      <c r="E121" s="388"/>
      <c r="F121" s="392"/>
      <c r="G121" s="392"/>
      <c r="H121" s="388"/>
    </row>
    <row r="122" spans="1:8" x14ac:dyDescent="0.2">
      <c r="A122" s="551"/>
      <c r="B122" s="41"/>
      <c r="C122" s="394"/>
      <c r="D122" s="388"/>
      <c r="E122" s="388"/>
      <c r="F122" s="392"/>
      <c r="G122" s="392"/>
      <c r="H122" s="388"/>
    </row>
    <row r="123" spans="1:8" ht="15" thickBot="1" x14ac:dyDescent="0.25">
      <c r="A123" s="552"/>
      <c r="B123" s="42"/>
      <c r="C123" s="397"/>
      <c r="D123" s="398"/>
      <c r="E123" s="398"/>
      <c r="F123" s="399"/>
      <c r="G123" s="399"/>
      <c r="H123" s="400"/>
    </row>
    <row r="124" spans="1:8" ht="15" thickBot="1" x14ac:dyDescent="0.25">
      <c r="A124" s="45"/>
      <c r="B124" s="354" t="s">
        <v>174</v>
      </c>
      <c r="C124" s="401">
        <f>SUM(C114:C123)</f>
        <v>0</v>
      </c>
      <c r="D124" s="401">
        <f>SUM(D114:D123)</f>
        <v>0</v>
      </c>
      <c r="E124" s="401">
        <f>SUM(E114:E123)</f>
        <v>0</v>
      </c>
      <c r="F124" s="401">
        <f>SUM(F114:F123)</f>
        <v>0</v>
      </c>
      <c r="G124" s="401">
        <f>SUM(G114:G123)</f>
        <v>0</v>
      </c>
      <c r="H124" s="402"/>
    </row>
    <row r="125" spans="1:8" ht="15" thickBot="1" x14ac:dyDescent="0.25">
      <c r="A125" s="52"/>
      <c r="B125" s="53"/>
      <c r="C125" s="403"/>
      <c r="D125" s="404"/>
      <c r="E125" s="405"/>
      <c r="F125" s="406"/>
      <c r="G125" s="406"/>
      <c r="H125" s="404"/>
    </row>
    <row r="126" spans="1:8" ht="15" thickBot="1" x14ac:dyDescent="0.25">
      <c r="A126" s="13" t="s">
        <v>19</v>
      </c>
      <c r="B126" s="13" t="s">
        <v>20</v>
      </c>
      <c r="C126" s="385" t="s">
        <v>171</v>
      </c>
      <c r="D126" s="385" t="s">
        <v>172</v>
      </c>
      <c r="E126" s="386" t="s">
        <v>173</v>
      </c>
      <c r="F126" s="386"/>
      <c r="G126" s="386"/>
      <c r="H126" s="385"/>
    </row>
    <row r="127" spans="1:8" x14ac:dyDescent="0.2">
      <c r="A127" s="549" t="str">
        <f>A16</f>
        <v>G</v>
      </c>
      <c r="B127" s="37"/>
      <c r="C127" s="387"/>
      <c r="D127" s="388"/>
      <c r="E127" s="388"/>
      <c r="F127" s="389"/>
      <c r="G127" s="389"/>
      <c r="H127" s="390"/>
    </row>
    <row r="128" spans="1:8" x14ac:dyDescent="0.2">
      <c r="A128" s="551"/>
      <c r="B128" s="41"/>
      <c r="C128" s="394"/>
      <c r="D128" s="388"/>
      <c r="E128" s="388"/>
      <c r="F128" s="392"/>
      <c r="G128" s="392"/>
      <c r="H128" s="388"/>
    </row>
    <row r="129" spans="1:8" x14ac:dyDescent="0.2">
      <c r="A129" s="551"/>
      <c r="B129" s="41"/>
      <c r="C129" s="394"/>
      <c r="D129" s="388"/>
      <c r="E129" s="388"/>
      <c r="F129" s="392"/>
      <c r="G129" s="392"/>
      <c r="H129" s="388"/>
    </row>
    <row r="130" spans="1:8" x14ac:dyDescent="0.2">
      <c r="A130" s="551"/>
      <c r="B130" s="41"/>
      <c r="C130" s="394"/>
      <c r="D130" s="388"/>
      <c r="E130" s="388"/>
      <c r="F130" s="392"/>
      <c r="G130" s="392"/>
      <c r="H130" s="395"/>
    </row>
    <row r="131" spans="1:8" x14ac:dyDescent="0.2">
      <c r="A131" s="551"/>
      <c r="B131" s="75"/>
      <c r="C131" s="396"/>
      <c r="D131" s="388"/>
      <c r="E131" s="388"/>
      <c r="F131" s="392"/>
      <c r="G131" s="392"/>
      <c r="H131" s="395"/>
    </row>
    <row r="132" spans="1:8" x14ac:dyDescent="0.2">
      <c r="A132" s="551"/>
      <c r="B132" s="75"/>
      <c r="C132" s="396"/>
      <c r="D132" s="388"/>
      <c r="E132" s="388"/>
      <c r="F132" s="392"/>
      <c r="G132" s="392"/>
      <c r="H132" s="395"/>
    </row>
    <row r="133" spans="1:8" x14ac:dyDescent="0.2">
      <c r="A133" s="551"/>
      <c r="B133" s="41"/>
      <c r="C133" s="394"/>
      <c r="D133" s="388"/>
      <c r="E133" s="388"/>
      <c r="F133" s="392"/>
      <c r="G133" s="392"/>
      <c r="H133" s="388"/>
    </row>
    <row r="134" spans="1:8" x14ac:dyDescent="0.2">
      <c r="A134" s="551"/>
      <c r="B134" s="41"/>
      <c r="C134" s="394"/>
      <c r="D134" s="388"/>
      <c r="E134" s="388"/>
      <c r="F134" s="392"/>
      <c r="G134" s="392"/>
      <c r="H134" s="388"/>
    </row>
    <row r="135" spans="1:8" x14ac:dyDescent="0.2">
      <c r="A135" s="551"/>
      <c r="B135" s="41"/>
      <c r="C135" s="394"/>
      <c r="D135" s="388"/>
      <c r="E135" s="388"/>
      <c r="F135" s="392"/>
      <c r="G135" s="392"/>
      <c r="H135" s="388"/>
    </row>
    <row r="136" spans="1:8" ht="15" thickBot="1" x14ac:dyDescent="0.25">
      <c r="A136" s="552"/>
      <c r="B136" s="42"/>
      <c r="C136" s="397"/>
      <c r="D136" s="398"/>
      <c r="E136" s="398"/>
      <c r="F136" s="399"/>
      <c r="G136" s="399"/>
      <c r="H136" s="400"/>
    </row>
    <row r="137" spans="1:8" ht="15" thickBot="1" x14ac:dyDescent="0.25">
      <c r="A137" s="45"/>
      <c r="B137" s="354" t="s">
        <v>174</v>
      </c>
      <c r="C137" s="401">
        <f>SUM(C127:C136)</f>
        <v>0</v>
      </c>
      <c r="D137" s="401">
        <f>SUM(D127:D136)</f>
        <v>0</v>
      </c>
      <c r="E137" s="401">
        <f>SUM(E127:E136)</f>
        <v>0</v>
      </c>
      <c r="F137" s="401">
        <f>SUM(F127:F136)</f>
        <v>0</v>
      </c>
      <c r="G137" s="401">
        <f>SUM(G127:G136)</f>
        <v>0</v>
      </c>
      <c r="H137" s="402"/>
    </row>
    <row r="138" spans="1:8" ht="15" thickBot="1" x14ac:dyDescent="0.25">
      <c r="A138" s="52"/>
      <c r="B138" s="53"/>
      <c r="C138" s="403"/>
      <c r="D138" s="404"/>
      <c r="E138" s="405"/>
      <c r="F138" s="406"/>
      <c r="G138" s="406"/>
      <c r="H138" s="404"/>
    </row>
    <row r="139" spans="1:8" ht="15" thickBot="1" x14ac:dyDescent="0.25">
      <c r="A139" s="13" t="s">
        <v>19</v>
      </c>
      <c r="B139" s="13" t="s">
        <v>20</v>
      </c>
      <c r="C139" s="385" t="s">
        <v>171</v>
      </c>
      <c r="D139" s="385" t="s">
        <v>172</v>
      </c>
      <c r="E139" s="386" t="s">
        <v>173</v>
      </c>
      <c r="F139" s="386"/>
      <c r="G139" s="386"/>
      <c r="H139" s="385"/>
    </row>
    <row r="140" spans="1:8" x14ac:dyDescent="0.2">
      <c r="A140" s="549" t="str">
        <f>A17</f>
        <v>H</v>
      </c>
      <c r="B140" s="37"/>
      <c r="C140" s="387"/>
      <c r="D140" s="388"/>
      <c r="E140" s="388"/>
      <c r="F140" s="389"/>
      <c r="G140" s="389"/>
      <c r="H140" s="390"/>
    </row>
    <row r="141" spans="1:8" x14ac:dyDescent="0.2">
      <c r="A141" s="551"/>
      <c r="B141" s="41"/>
      <c r="C141" s="394"/>
      <c r="D141" s="388"/>
      <c r="E141" s="388"/>
      <c r="F141" s="392"/>
      <c r="G141" s="392"/>
      <c r="H141" s="388"/>
    </row>
    <row r="142" spans="1:8" x14ac:dyDescent="0.2">
      <c r="A142" s="551"/>
      <c r="B142" s="41"/>
      <c r="C142" s="394"/>
      <c r="D142" s="388"/>
      <c r="E142" s="388"/>
      <c r="F142" s="392"/>
      <c r="G142" s="392"/>
      <c r="H142" s="388"/>
    </row>
    <row r="143" spans="1:8" x14ac:dyDescent="0.2">
      <c r="A143" s="551"/>
      <c r="B143" s="41"/>
      <c r="C143" s="394"/>
      <c r="D143" s="388"/>
      <c r="E143" s="388"/>
      <c r="F143" s="392"/>
      <c r="G143" s="392"/>
      <c r="H143" s="395"/>
    </row>
    <row r="144" spans="1:8" x14ac:dyDescent="0.2">
      <c r="A144" s="551"/>
      <c r="B144" s="75"/>
      <c r="C144" s="396"/>
      <c r="D144" s="388"/>
      <c r="E144" s="388"/>
      <c r="F144" s="392"/>
      <c r="G144" s="392"/>
      <c r="H144" s="395"/>
    </row>
    <row r="145" spans="1:8" x14ac:dyDescent="0.2">
      <c r="A145" s="551"/>
      <c r="B145" s="75"/>
      <c r="C145" s="396"/>
      <c r="D145" s="388"/>
      <c r="E145" s="388"/>
      <c r="F145" s="392"/>
      <c r="G145" s="392"/>
      <c r="H145" s="395"/>
    </row>
    <row r="146" spans="1:8" x14ac:dyDescent="0.2">
      <c r="A146" s="551"/>
      <c r="B146" s="41"/>
      <c r="C146" s="394"/>
      <c r="D146" s="388"/>
      <c r="E146" s="388"/>
      <c r="F146" s="392"/>
      <c r="G146" s="392"/>
      <c r="H146" s="388"/>
    </row>
    <row r="147" spans="1:8" x14ac:dyDescent="0.2">
      <c r="A147" s="551"/>
      <c r="B147" s="41"/>
      <c r="C147" s="394"/>
      <c r="D147" s="388"/>
      <c r="E147" s="388"/>
      <c r="F147" s="392"/>
      <c r="G147" s="392"/>
      <c r="H147" s="388"/>
    </row>
    <row r="148" spans="1:8" x14ac:dyDescent="0.2">
      <c r="A148" s="551"/>
      <c r="B148" s="41"/>
      <c r="C148" s="394"/>
      <c r="D148" s="388"/>
      <c r="E148" s="388"/>
      <c r="F148" s="392"/>
      <c r="G148" s="392"/>
      <c r="H148" s="388"/>
    </row>
    <row r="149" spans="1:8" ht="15" thickBot="1" x14ac:dyDescent="0.25">
      <c r="A149" s="552"/>
      <c r="B149" s="42"/>
      <c r="C149" s="397"/>
      <c r="D149" s="398"/>
      <c r="E149" s="398"/>
      <c r="F149" s="399"/>
      <c r="G149" s="399"/>
      <c r="H149" s="400"/>
    </row>
    <row r="150" spans="1:8" ht="15" thickBot="1" x14ac:dyDescent="0.25">
      <c r="A150" s="45"/>
      <c r="B150" s="354" t="s">
        <v>174</v>
      </c>
      <c r="C150" s="401">
        <f>SUM(C140:C149)</f>
        <v>0</v>
      </c>
      <c r="D150" s="401">
        <f>SUM(D140:D149)</f>
        <v>0</v>
      </c>
      <c r="E150" s="401">
        <f>SUM(E140:E149)</f>
        <v>0</v>
      </c>
      <c r="F150" s="401">
        <f>SUM(F140:F149)</f>
        <v>0</v>
      </c>
      <c r="G150" s="401">
        <f>SUM(G140:G149)</f>
        <v>0</v>
      </c>
      <c r="H150" s="402"/>
    </row>
  </sheetData>
  <mergeCells count="20">
    <mergeCell ref="A17:C17"/>
    <mergeCell ref="B1:C1"/>
    <mergeCell ref="B3:C3"/>
    <mergeCell ref="B5:C5"/>
    <mergeCell ref="A8:C8"/>
    <mergeCell ref="A10:C10"/>
    <mergeCell ref="A11:C11"/>
    <mergeCell ref="A12:C12"/>
    <mergeCell ref="A13:C13"/>
    <mergeCell ref="A14:C14"/>
    <mergeCell ref="A15:C15"/>
    <mergeCell ref="A16:C16"/>
    <mergeCell ref="A127:A136"/>
    <mergeCell ref="A140:A149"/>
    <mergeCell ref="A26:A58"/>
    <mergeCell ref="A62:A71"/>
    <mergeCell ref="A75:A84"/>
    <mergeCell ref="A88:A97"/>
    <mergeCell ref="A101:A110"/>
    <mergeCell ref="A114:A123"/>
  </mergeCells>
  <conditionalFormatting sqref="D23">
    <cfRule type="cellIs" dxfId="1" priority="3" stopIfTrue="1" operator="lessThan">
      <formula>0</formula>
    </cfRule>
  </conditionalFormatting>
  <conditionalFormatting sqref="F23:G23"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9"/>
  <sheetViews>
    <sheetView zoomScale="141" zoomScaleSheetLayoutView="30" workbookViewId="0">
      <selection activeCell="G9" sqref="G9"/>
    </sheetView>
  </sheetViews>
  <sheetFormatPr baseColWidth="10" defaultColWidth="11" defaultRowHeight="14" x14ac:dyDescent="0.2"/>
  <cols>
    <col min="1" max="1" width="23.6640625" style="3" customWidth="1"/>
    <col min="2" max="2" width="27.6640625" style="3" customWidth="1"/>
    <col min="3" max="3" width="9.83203125" style="2" customWidth="1"/>
    <col min="4" max="4" width="6.1640625" style="3" customWidth="1"/>
    <col min="5" max="5" width="10.1640625" style="2" customWidth="1"/>
    <col min="6" max="6" width="11.6640625" style="2" customWidth="1"/>
    <col min="7" max="7" width="6.1640625" style="3" customWidth="1"/>
    <col min="8" max="8" width="10.1640625" style="2" customWidth="1"/>
    <col min="9" max="9" width="11.6640625" style="2" customWidth="1"/>
    <col min="10" max="10" width="6.1640625" style="3" customWidth="1"/>
    <col min="11" max="11" width="10.1640625" style="2" customWidth="1"/>
    <col min="12" max="12" width="9.1640625" style="2" customWidth="1"/>
    <col min="13" max="13" width="12.1640625" style="2" customWidth="1"/>
    <col min="14" max="14" width="31.1640625" style="3" customWidth="1"/>
    <col min="15" max="16384" width="11" style="3"/>
  </cols>
  <sheetData>
    <row r="1" spans="1:14" ht="16.5" customHeight="1" x14ac:dyDescent="0.25">
      <c r="A1" s="169" t="s">
        <v>1</v>
      </c>
      <c r="B1" s="561" t="str">
        <f>'Event Budget Summary'!B3:C3</f>
        <v>16th September</v>
      </c>
      <c r="C1" s="562"/>
      <c r="D1" s="562"/>
      <c r="E1" s="563"/>
      <c r="F1" s="7"/>
      <c r="G1" s="7"/>
      <c r="H1" s="7"/>
      <c r="I1" s="7"/>
      <c r="J1" s="7"/>
      <c r="K1" s="7"/>
      <c r="L1" s="7"/>
    </row>
    <row r="2" spans="1:14" ht="6" customHeight="1" x14ac:dyDescent="0.25">
      <c r="A2" s="170"/>
      <c r="B2" s="30"/>
      <c r="C2" s="30"/>
      <c r="D2" s="30"/>
      <c r="E2" s="93"/>
    </row>
    <row r="3" spans="1:14" ht="16.5" customHeight="1" x14ac:dyDescent="0.25">
      <c r="A3" s="169" t="s">
        <v>2</v>
      </c>
      <c r="B3" s="561" t="str">
        <f>'Event Budget Summary'!B5:C5</f>
        <v>Niccy Hallifax</v>
      </c>
      <c r="C3" s="562"/>
      <c r="D3" s="562"/>
      <c r="E3" s="563"/>
      <c r="F3" s="7"/>
      <c r="G3" s="7"/>
      <c r="H3" s="7"/>
      <c r="I3" s="7"/>
      <c r="J3" s="7"/>
      <c r="K3" s="7"/>
      <c r="L3" s="7"/>
    </row>
    <row r="4" spans="1:14" ht="6" customHeight="1" x14ac:dyDescent="0.25">
      <c r="A4" s="170"/>
      <c r="B4" s="30"/>
      <c r="C4" s="30"/>
      <c r="D4" s="30"/>
      <c r="E4" s="93"/>
    </row>
    <row r="5" spans="1:14" ht="16.5" customHeight="1" x14ac:dyDescent="0.25">
      <c r="A5" s="169" t="s">
        <v>3</v>
      </c>
      <c r="B5" s="561" t="str">
        <f>'Event Budget Summary'!B7:C7</f>
        <v>Hull 2017</v>
      </c>
      <c r="C5" s="562"/>
      <c r="D5" s="562"/>
      <c r="E5" s="563"/>
      <c r="F5" s="7"/>
      <c r="G5" s="7"/>
      <c r="H5" s="7"/>
      <c r="I5" s="7"/>
      <c r="J5" s="7"/>
      <c r="K5" s="7"/>
      <c r="L5" s="7"/>
    </row>
    <row r="6" spans="1:14" ht="6" customHeight="1" thickBot="1" x14ac:dyDescent="0.25">
      <c r="A6" s="171"/>
      <c r="B6" s="172"/>
      <c r="C6" s="172"/>
    </row>
    <row r="7" spans="1:14" ht="39.75" customHeight="1" x14ac:dyDescent="0.2">
      <c r="A7" s="173" t="s">
        <v>60</v>
      </c>
      <c r="B7" s="174" t="s">
        <v>61</v>
      </c>
      <c r="C7" s="175" t="s">
        <v>62</v>
      </c>
      <c r="D7" s="176" t="s">
        <v>63</v>
      </c>
      <c r="E7" s="175" t="s">
        <v>64</v>
      </c>
      <c r="F7" s="175" t="s">
        <v>65</v>
      </c>
      <c r="G7" s="176" t="s">
        <v>63</v>
      </c>
      <c r="H7" s="175" t="s">
        <v>64</v>
      </c>
      <c r="I7" s="175" t="s">
        <v>66</v>
      </c>
      <c r="J7" s="176" t="s">
        <v>63</v>
      </c>
      <c r="K7" s="175" t="s">
        <v>64</v>
      </c>
      <c r="L7" s="175" t="s">
        <v>67</v>
      </c>
      <c r="M7" s="177" t="s">
        <v>68</v>
      </c>
      <c r="N7" s="177" t="s">
        <v>69</v>
      </c>
    </row>
    <row r="8" spans="1:14" ht="5" customHeight="1" x14ac:dyDescent="0.2">
      <c r="A8" s="178"/>
      <c r="B8" s="179"/>
      <c r="C8" s="180"/>
      <c r="D8" s="179"/>
      <c r="E8" s="180"/>
      <c r="F8" s="180"/>
      <c r="G8" s="179"/>
      <c r="H8" s="180"/>
      <c r="I8" s="180"/>
      <c r="J8" s="179"/>
      <c r="K8" s="180"/>
      <c r="L8" s="180"/>
      <c r="M8" s="181"/>
      <c r="N8" s="181"/>
    </row>
    <row r="9" spans="1:14" s="186" customFormat="1" ht="15.75" customHeight="1" x14ac:dyDescent="0.2">
      <c r="A9" s="182">
        <v>1</v>
      </c>
      <c r="B9" s="182" t="s">
        <v>226</v>
      </c>
      <c r="C9" s="183">
        <v>100</v>
      </c>
      <c r="D9" s="184"/>
      <c r="E9" s="183">
        <f t="shared" ref="E9:E27" si="0">D9*C9</f>
        <v>0</v>
      </c>
      <c r="F9" s="183">
        <v>200</v>
      </c>
      <c r="G9" s="184"/>
      <c r="H9" s="183">
        <f>G9*F9</f>
        <v>0</v>
      </c>
      <c r="I9" s="183">
        <v>70</v>
      </c>
      <c r="J9" s="184">
        <v>0</v>
      </c>
      <c r="K9" s="183">
        <f>J9*I9</f>
        <v>0</v>
      </c>
      <c r="L9" s="183">
        <f>'PDs &amp; Petty Cash'!B15</f>
        <v>0</v>
      </c>
      <c r="M9" s="183">
        <f>E9+H9+K9+L9</f>
        <v>0</v>
      </c>
      <c r="N9" s="185"/>
    </row>
    <row r="10" spans="1:14" s="186" customFormat="1" ht="15.75" customHeight="1" x14ac:dyDescent="0.2">
      <c r="A10" s="182">
        <v>2</v>
      </c>
      <c r="B10" s="182" t="s">
        <v>227</v>
      </c>
      <c r="C10" s="183">
        <v>100</v>
      </c>
      <c r="D10" s="184"/>
      <c r="E10" s="183">
        <f t="shared" si="0"/>
        <v>0</v>
      </c>
      <c r="F10" s="183">
        <v>200</v>
      </c>
      <c r="G10" s="184"/>
      <c r="H10" s="183">
        <f>G10*F10</f>
        <v>0</v>
      </c>
      <c r="I10" s="183">
        <v>70</v>
      </c>
      <c r="J10" s="184">
        <v>0</v>
      </c>
      <c r="K10" s="183">
        <f>J10*I10</f>
        <v>0</v>
      </c>
      <c r="L10" s="183">
        <f>'PDs &amp; Petty Cash'!B22</f>
        <v>0</v>
      </c>
      <c r="M10" s="183">
        <f t="shared" ref="M10:M27" si="1">E10+H10+K10+L10</f>
        <v>0</v>
      </c>
      <c r="N10" s="185"/>
    </row>
    <row r="11" spans="1:14" s="186" customFormat="1" ht="15.75" customHeight="1" x14ac:dyDescent="0.2">
      <c r="A11" s="182">
        <v>3</v>
      </c>
      <c r="B11" s="182" t="s">
        <v>228</v>
      </c>
      <c r="C11" s="183">
        <v>100</v>
      </c>
      <c r="D11" s="184"/>
      <c r="E11" s="183">
        <f t="shared" si="0"/>
        <v>0</v>
      </c>
      <c r="F11" s="183">
        <v>200</v>
      </c>
      <c r="G11" s="184"/>
      <c r="H11" s="183">
        <f t="shared" ref="H11:H25" si="2">G11*F11</f>
        <v>0</v>
      </c>
      <c r="I11" s="183">
        <v>70</v>
      </c>
      <c r="J11" s="184">
        <v>0</v>
      </c>
      <c r="K11" s="183">
        <f t="shared" ref="K11:K25" si="3">J11*I11</f>
        <v>0</v>
      </c>
      <c r="L11" s="183">
        <f>'PDs &amp; Petty Cash'!B17</f>
        <v>0</v>
      </c>
      <c r="M11" s="183">
        <f t="shared" si="1"/>
        <v>0</v>
      </c>
      <c r="N11" s="185"/>
    </row>
    <row r="12" spans="1:14" s="186" customFormat="1" ht="15.75" customHeight="1" x14ac:dyDescent="0.2">
      <c r="A12" s="182">
        <v>4</v>
      </c>
      <c r="B12" s="182" t="s">
        <v>229</v>
      </c>
      <c r="C12" s="183">
        <v>100</v>
      </c>
      <c r="D12" s="184"/>
      <c r="E12" s="183">
        <f t="shared" si="0"/>
        <v>0</v>
      </c>
      <c r="F12" s="183">
        <v>200</v>
      </c>
      <c r="G12" s="184"/>
      <c r="H12" s="183">
        <f t="shared" si="2"/>
        <v>0</v>
      </c>
      <c r="I12" s="183">
        <v>70</v>
      </c>
      <c r="J12" s="184">
        <v>0</v>
      </c>
      <c r="K12" s="183">
        <f t="shared" si="3"/>
        <v>0</v>
      </c>
      <c r="L12" s="183">
        <f>'PDs &amp; Petty Cash'!B24</f>
        <v>0</v>
      </c>
      <c r="M12" s="183">
        <f t="shared" si="1"/>
        <v>0</v>
      </c>
      <c r="N12" s="185"/>
    </row>
    <row r="13" spans="1:14" s="186" customFormat="1" ht="15.75" customHeight="1" x14ac:dyDescent="0.2">
      <c r="A13" s="182">
        <v>5</v>
      </c>
      <c r="B13" s="182" t="s">
        <v>230</v>
      </c>
      <c r="C13" s="183">
        <v>75</v>
      </c>
      <c r="D13" s="184"/>
      <c r="E13" s="183">
        <f t="shared" si="0"/>
        <v>0</v>
      </c>
      <c r="F13" s="183">
        <v>150</v>
      </c>
      <c r="G13" s="184"/>
      <c r="H13" s="183">
        <f t="shared" si="2"/>
        <v>0</v>
      </c>
      <c r="I13" s="183">
        <v>70</v>
      </c>
      <c r="J13" s="184">
        <v>0</v>
      </c>
      <c r="K13" s="183">
        <f t="shared" si="3"/>
        <v>0</v>
      </c>
      <c r="L13" s="183">
        <f>'PDs &amp; Petty Cash'!B19</f>
        <v>0</v>
      </c>
      <c r="M13" s="183">
        <f t="shared" si="1"/>
        <v>0</v>
      </c>
      <c r="N13" s="185"/>
    </row>
    <row r="14" spans="1:14" s="186" customFormat="1" ht="15.75" customHeight="1" x14ac:dyDescent="0.2">
      <c r="A14" s="182">
        <v>6</v>
      </c>
      <c r="B14" s="182" t="s">
        <v>231</v>
      </c>
      <c r="C14" s="183">
        <v>75</v>
      </c>
      <c r="D14" s="184"/>
      <c r="E14" s="183">
        <f t="shared" si="0"/>
        <v>0</v>
      </c>
      <c r="F14" s="183">
        <v>150</v>
      </c>
      <c r="G14" s="184"/>
      <c r="H14" s="183">
        <f t="shared" si="2"/>
        <v>0</v>
      </c>
      <c r="I14" s="183">
        <v>70</v>
      </c>
      <c r="J14" s="184">
        <v>0</v>
      </c>
      <c r="K14" s="183">
        <f t="shared" si="3"/>
        <v>0</v>
      </c>
      <c r="L14" s="183">
        <f>'PDs &amp; Petty Cash'!B26</f>
        <v>0</v>
      </c>
      <c r="M14" s="183">
        <f t="shared" si="1"/>
        <v>0</v>
      </c>
      <c r="N14" s="185"/>
    </row>
    <row r="15" spans="1:14" s="186" customFormat="1" ht="15.75" customHeight="1" x14ac:dyDescent="0.2">
      <c r="A15" s="182">
        <v>7</v>
      </c>
      <c r="B15" s="182" t="s">
        <v>232</v>
      </c>
      <c r="C15" s="183">
        <v>75</v>
      </c>
      <c r="D15" s="184"/>
      <c r="E15" s="183">
        <f t="shared" si="0"/>
        <v>0</v>
      </c>
      <c r="F15" s="183">
        <v>150</v>
      </c>
      <c r="G15" s="184"/>
      <c r="H15" s="183">
        <f t="shared" si="2"/>
        <v>0</v>
      </c>
      <c r="I15" s="183">
        <v>70</v>
      </c>
      <c r="J15" s="184">
        <v>0</v>
      </c>
      <c r="K15" s="183">
        <f t="shared" si="3"/>
        <v>0</v>
      </c>
      <c r="L15" s="183">
        <f>'PDs &amp; Petty Cash'!B21</f>
        <v>0</v>
      </c>
      <c r="M15" s="183">
        <f t="shared" si="1"/>
        <v>0</v>
      </c>
      <c r="N15" s="185"/>
    </row>
    <row r="16" spans="1:14" s="186" customFormat="1" ht="15.75" customHeight="1" x14ac:dyDescent="0.2">
      <c r="A16" s="182">
        <v>8</v>
      </c>
      <c r="B16" s="182" t="s">
        <v>233</v>
      </c>
      <c r="C16" s="183">
        <v>75</v>
      </c>
      <c r="D16" s="184"/>
      <c r="E16" s="183">
        <f t="shared" si="0"/>
        <v>0</v>
      </c>
      <c r="F16" s="183">
        <v>150</v>
      </c>
      <c r="G16" s="184"/>
      <c r="H16" s="183">
        <f t="shared" si="2"/>
        <v>0</v>
      </c>
      <c r="I16" s="183">
        <v>70</v>
      </c>
      <c r="J16" s="184">
        <v>0</v>
      </c>
      <c r="K16" s="183">
        <f t="shared" si="3"/>
        <v>0</v>
      </c>
      <c r="L16" s="183">
        <f>'PDs &amp; Petty Cash'!B28</f>
        <v>0</v>
      </c>
      <c r="M16" s="183">
        <f t="shared" si="1"/>
        <v>0</v>
      </c>
      <c r="N16" s="185"/>
    </row>
    <row r="17" spans="1:14" s="186" customFormat="1" ht="15.75" customHeight="1" x14ac:dyDescent="0.2">
      <c r="A17" s="182">
        <v>9</v>
      </c>
      <c r="B17" s="182" t="s">
        <v>70</v>
      </c>
      <c r="C17" s="183">
        <v>100</v>
      </c>
      <c r="D17" s="184"/>
      <c r="E17" s="183">
        <f t="shared" si="0"/>
        <v>0</v>
      </c>
      <c r="F17" s="183">
        <v>250</v>
      </c>
      <c r="G17" s="184"/>
      <c r="H17" s="183">
        <f t="shared" si="2"/>
        <v>0</v>
      </c>
      <c r="I17" s="183">
        <v>70</v>
      </c>
      <c r="J17" s="184">
        <v>0</v>
      </c>
      <c r="K17" s="183">
        <f t="shared" si="3"/>
        <v>0</v>
      </c>
      <c r="L17" s="183">
        <f>'PDs &amp; Petty Cash'!B23</f>
        <v>0</v>
      </c>
      <c r="M17" s="183">
        <f t="shared" si="1"/>
        <v>0</v>
      </c>
      <c r="N17" s="185"/>
    </row>
    <row r="18" spans="1:14" s="186" customFormat="1" ht="15.75" customHeight="1" x14ac:dyDescent="0.2">
      <c r="A18" s="182">
        <v>10</v>
      </c>
      <c r="B18" s="182" t="s">
        <v>71</v>
      </c>
      <c r="C18" s="183">
        <v>100</v>
      </c>
      <c r="D18" s="184"/>
      <c r="E18" s="183">
        <f t="shared" si="0"/>
        <v>0</v>
      </c>
      <c r="F18" s="183">
        <v>250</v>
      </c>
      <c r="G18" s="184"/>
      <c r="H18" s="183">
        <f t="shared" si="2"/>
        <v>0</v>
      </c>
      <c r="I18" s="183">
        <v>70</v>
      </c>
      <c r="J18" s="184">
        <v>0</v>
      </c>
      <c r="K18" s="183">
        <f t="shared" si="3"/>
        <v>0</v>
      </c>
      <c r="L18" s="183">
        <f>'PDs &amp; Petty Cash'!B30</f>
        <v>0</v>
      </c>
      <c r="M18" s="183">
        <f t="shared" si="1"/>
        <v>0</v>
      </c>
      <c r="N18" s="185"/>
    </row>
    <row r="19" spans="1:14" s="186" customFormat="1" ht="15.75" customHeight="1" x14ac:dyDescent="0.2">
      <c r="A19" s="182">
        <v>11</v>
      </c>
      <c r="B19" s="182" t="s">
        <v>72</v>
      </c>
      <c r="C19" s="183">
        <v>100</v>
      </c>
      <c r="D19" s="184"/>
      <c r="E19" s="183">
        <f t="shared" si="0"/>
        <v>0</v>
      </c>
      <c r="F19" s="183">
        <v>250</v>
      </c>
      <c r="G19" s="184"/>
      <c r="H19" s="183">
        <f t="shared" si="2"/>
        <v>0</v>
      </c>
      <c r="I19" s="183">
        <v>70</v>
      </c>
      <c r="J19" s="184">
        <v>0</v>
      </c>
      <c r="K19" s="183">
        <f t="shared" si="3"/>
        <v>0</v>
      </c>
      <c r="L19" s="183">
        <f>'PDs &amp; Petty Cash'!B25</f>
        <v>0</v>
      </c>
      <c r="M19" s="183">
        <f t="shared" si="1"/>
        <v>0</v>
      </c>
      <c r="N19" s="185"/>
    </row>
    <row r="20" spans="1:14" s="186" customFormat="1" ht="15.75" customHeight="1" x14ac:dyDescent="0.2">
      <c r="A20" s="182">
        <v>12</v>
      </c>
      <c r="B20" s="182" t="s">
        <v>73</v>
      </c>
      <c r="C20" s="183">
        <v>100</v>
      </c>
      <c r="D20" s="184"/>
      <c r="E20" s="183">
        <f t="shared" si="0"/>
        <v>0</v>
      </c>
      <c r="F20" s="183">
        <v>250</v>
      </c>
      <c r="G20" s="184"/>
      <c r="H20" s="183">
        <f t="shared" si="2"/>
        <v>0</v>
      </c>
      <c r="I20" s="183">
        <v>70</v>
      </c>
      <c r="J20" s="184">
        <v>0</v>
      </c>
      <c r="K20" s="183">
        <f t="shared" si="3"/>
        <v>0</v>
      </c>
      <c r="L20" s="183">
        <f>'PDs &amp; Petty Cash'!B32</f>
        <v>0</v>
      </c>
      <c r="M20" s="183">
        <f t="shared" si="1"/>
        <v>0</v>
      </c>
      <c r="N20" s="185"/>
    </row>
    <row r="21" spans="1:14" s="186" customFormat="1" ht="15.75" customHeight="1" x14ac:dyDescent="0.2">
      <c r="A21" s="182">
        <v>13</v>
      </c>
      <c r="B21" s="182" t="s">
        <v>74</v>
      </c>
      <c r="C21" s="183">
        <v>100</v>
      </c>
      <c r="D21" s="184"/>
      <c r="E21" s="183">
        <f t="shared" si="0"/>
        <v>0</v>
      </c>
      <c r="F21" s="183">
        <v>250</v>
      </c>
      <c r="G21" s="184"/>
      <c r="H21" s="183">
        <f t="shared" si="2"/>
        <v>0</v>
      </c>
      <c r="I21" s="183">
        <v>70</v>
      </c>
      <c r="J21" s="184">
        <v>0</v>
      </c>
      <c r="K21" s="183">
        <f t="shared" si="3"/>
        <v>0</v>
      </c>
      <c r="L21" s="183">
        <f>'PDs &amp; Petty Cash'!B27</f>
        <v>0</v>
      </c>
      <c r="M21" s="183">
        <f t="shared" si="1"/>
        <v>0</v>
      </c>
      <c r="N21" s="185"/>
    </row>
    <row r="22" spans="1:14" s="186" customFormat="1" ht="15.75" customHeight="1" x14ac:dyDescent="0.2">
      <c r="A22" s="182">
        <v>14</v>
      </c>
      <c r="B22" s="182" t="s">
        <v>75</v>
      </c>
      <c r="C22" s="183">
        <v>100</v>
      </c>
      <c r="D22" s="184"/>
      <c r="E22" s="183">
        <f t="shared" si="0"/>
        <v>0</v>
      </c>
      <c r="F22" s="183">
        <v>250</v>
      </c>
      <c r="G22" s="184"/>
      <c r="H22" s="183">
        <f t="shared" si="2"/>
        <v>0</v>
      </c>
      <c r="I22" s="183">
        <v>70</v>
      </c>
      <c r="J22" s="184">
        <v>0</v>
      </c>
      <c r="K22" s="183">
        <f t="shared" si="3"/>
        <v>0</v>
      </c>
      <c r="L22" s="183">
        <f>'PDs &amp; Petty Cash'!B34</f>
        <v>0</v>
      </c>
      <c r="M22" s="183">
        <f t="shared" si="1"/>
        <v>0</v>
      </c>
      <c r="N22" s="185"/>
    </row>
    <row r="23" spans="1:14" s="186" customFormat="1" ht="15.75" customHeight="1" x14ac:dyDescent="0.2">
      <c r="A23" s="187">
        <v>15</v>
      </c>
      <c r="B23" s="182" t="s">
        <v>76</v>
      </c>
      <c r="C23" s="183">
        <v>100</v>
      </c>
      <c r="D23" s="184"/>
      <c r="E23" s="183">
        <f t="shared" si="0"/>
        <v>0</v>
      </c>
      <c r="F23" s="183">
        <v>250</v>
      </c>
      <c r="G23" s="184"/>
      <c r="H23" s="183">
        <f t="shared" si="2"/>
        <v>0</v>
      </c>
      <c r="I23" s="183">
        <v>70</v>
      </c>
      <c r="J23" s="184">
        <v>0</v>
      </c>
      <c r="K23" s="183">
        <f t="shared" si="3"/>
        <v>0</v>
      </c>
      <c r="L23" s="183">
        <f>'PDs &amp; Petty Cash'!B29</f>
        <v>0</v>
      </c>
      <c r="M23" s="183">
        <f t="shared" si="1"/>
        <v>0</v>
      </c>
      <c r="N23" s="185"/>
    </row>
    <row r="24" spans="1:14" s="186" customFormat="1" ht="15.75" customHeight="1" x14ac:dyDescent="0.2">
      <c r="A24" s="187">
        <v>16</v>
      </c>
      <c r="B24" s="182" t="s">
        <v>77</v>
      </c>
      <c r="C24" s="183">
        <v>100</v>
      </c>
      <c r="D24" s="184"/>
      <c r="E24" s="183">
        <f t="shared" si="0"/>
        <v>0</v>
      </c>
      <c r="F24" s="183">
        <v>250</v>
      </c>
      <c r="G24" s="184"/>
      <c r="H24" s="183">
        <f t="shared" si="2"/>
        <v>0</v>
      </c>
      <c r="I24" s="183">
        <v>70</v>
      </c>
      <c r="J24" s="184">
        <v>0</v>
      </c>
      <c r="K24" s="183">
        <f t="shared" si="3"/>
        <v>0</v>
      </c>
      <c r="L24" s="183">
        <f>'PDs &amp; Petty Cash'!B36</f>
        <v>0</v>
      </c>
      <c r="M24" s="183">
        <f t="shared" si="1"/>
        <v>0</v>
      </c>
      <c r="N24" s="185"/>
    </row>
    <row r="25" spans="1:14" s="186" customFormat="1" ht="15.75" customHeight="1" x14ac:dyDescent="0.2">
      <c r="A25" s="187">
        <v>17</v>
      </c>
      <c r="B25" s="182" t="s">
        <v>78</v>
      </c>
      <c r="C25" s="183">
        <v>100</v>
      </c>
      <c r="D25" s="184"/>
      <c r="E25" s="183">
        <f t="shared" si="0"/>
        <v>0</v>
      </c>
      <c r="F25" s="183">
        <v>250</v>
      </c>
      <c r="G25" s="184"/>
      <c r="H25" s="183">
        <f t="shared" si="2"/>
        <v>0</v>
      </c>
      <c r="I25" s="183">
        <v>70</v>
      </c>
      <c r="J25" s="184">
        <v>0</v>
      </c>
      <c r="K25" s="183">
        <f t="shared" si="3"/>
        <v>0</v>
      </c>
      <c r="L25" s="183">
        <f>'PDs &amp; Petty Cash'!B31</f>
        <v>0</v>
      </c>
      <c r="M25" s="183">
        <f t="shared" si="1"/>
        <v>0</v>
      </c>
      <c r="N25" s="185"/>
    </row>
    <row r="26" spans="1:14" s="186" customFormat="1" ht="15.75" customHeight="1" x14ac:dyDescent="0.2">
      <c r="A26" s="187">
        <v>18</v>
      </c>
      <c r="B26" s="182" t="s">
        <v>79</v>
      </c>
      <c r="C26" s="185">
        <v>100</v>
      </c>
      <c r="D26" s="184"/>
      <c r="E26" s="183">
        <f t="shared" si="0"/>
        <v>0</v>
      </c>
      <c r="F26" s="183">
        <v>250</v>
      </c>
      <c r="G26" s="184"/>
      <c r="H26" s="183">
        <f>G26*F26</f>
        <v>0</v>
      </c>
      <c r="I26" s="183">
        <v>70</v>
      </c>
      <c r="J26" s="184">
        <v>0</v>
      </c>
      <c r="K26" s="183">
        <f>J26*I26</f>
        <v>0</v>
      </c>
      <c r="L26" s="183">
        <f>'PDs &amp; Petty Cash'!B32</f>
        <v>0</v>
      </c>
      <c r="M26" s="183">
        <f t="shared" si="1"/>
        <v>0</v>
      </c>
      <c r="N26" s="185"/>
    </row>
    <row r="27" spans="1:14" s="186" customFormat="1" ht="15.75" customHeight="1" x14ac:dyDescent="0.2">
      <c r="A27" s="187">
        <v>19</v>
      </c>
      <c r="B27" s="182" t="s">
        <v>80</v>
      </c>
      <c r="C27" s="185">
        <v>100</v>
      </c>
      <c r="D27" s="184"/>
      <c r="E27" s="183">
        <f t="shared" si="0"/>
        <v>0</v>
      </c>
      <c r="F27" s="183">
        <v>250</v>
      </c>
      <c r="G27" s="184"/>
      <c r="H27" s="183">
        <f>G27*F27</f>
        <v>0</v>
      </c>
      <c r="I27" s="183">
        <v>70</v>
      </c>
      <c r="J27" s="184">
        <v>0</v>
      </c>
      <c r="K27" s="183">
        <f>J27*I27</f>
        <v>0</v>
      </c>
      <c r="L27" s="183">
        <f>'PDs &amp; Petty Cash'!B33</f>
        <v>0</v>
      </c>
      <c r="M27" s="183">
        <f t="shared" si="1"/>
        <v>0</v>
      </c>
      <c r="N27" s="185"/>
    </row>
    <row r="28" spans="1:14" ht="15" thickBot="1" x14ac:dyDescent="0.25">
      <c r="D28" s="3">
        <f>SUM(D9:D27)</f>
        <v>0</v>
      </c>
      <c r="G28" s="3">
        <f>SUM(G9:G27)</f>
        <v>0</v>
      </c>
      <c r="J28" s="3">
        <f>SUM(J9:J27)</f>
        <v>0</v>
      </c>
    </row>
    <row r="29" spans="1:14" ht="18" customHeight="1" thickBot="1" x14ac:dyDescent="0.25">
      <c r="E29" s="559" t="s">
        <v>81</v>
      </c>
      <c r="F29" s="560"/>
      <c r="G29" s="560"/>
      <c r="H29" s="560"/>
      <c r="I29" s="188"/>
      <c r="J29" s="188"/>
      <c r="K29" s="188"/>
      <c r="L29" s="188"/>
      <c r="M29" s="189">
        <f>SUM(M9:M28)</f>
        <v>0</v>
      </c>
    </row>
  </sheetData>
  <mergeCells count="4">
    <mergeCell ref="E29:H29"/>
    <mergeCell ref="B1:E1"/>
    <mergeCell ref="B3:E3"/>
    <mergeCell ref="B5:E5"/>
  </mergeCells>
  <phoneticPr fontId="3"/>
  <pageMargins left="0.25" right="0.25" top="0.75" bottom="0.75" header="0.3" footer="0.3"/>
  <pageSetup paperSize="9" scale="60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7"/>
  <sheetViews>
    <sheetView showGridLines="0" topLeftCell="A3" zoomScale="130" zoomScaleNormal="130" zoomScalePageLayoutView="130" workbookViewId="0">
      <selection activeCell="A10" sqref="A10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4" width="2.1640625" style="3" customWidth="1"/>
    <col min="5" max="5" width="2.33203125" style="3" customWidth="1"/>
    <col min="6" max="33" width="2.1640625" style="3" customWidth="1"/>
    <col min="34" max="34" width="27.1640625" style="3" customWidth="1"/>
    <col min="35" max="16384" width="11" style="3"/>
  </cols>
  <sheetData>
    <row r="1" spans="1:34" x14ac:dyDescent="0.2">
      <c r="A1" s="190" t="s">
        <v>1</v>
      </c>
      <c r="B1" s="353" t="str">
        <f>'Event Budget Summary'!B3:C3</f>
        <v>16th September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34" ht="3" customHeight="1" x14ac:dyDescent="0.2">
      <c r="A2" s="8"/>
    </row>
    <row r="3" spans="1:34" x14ac:dyDescent="0.2">
      <c r="A3" s="190" t="s">
        <v>2</v>
      </c>
      <c r="B3" s="353" t="str">
        <f>'Event Budget Summary'!B5:C5</f>
        <v>Niccy Hallifax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34" ht="3" customHeight="1" x14ac:dyDescent="0.2">
      <c r="A4" s="8"/>
    </row>
    <row r="5" spans="1:34" x14ac:dyDescent="0.2">
      <c r="A5" s="190" t="s">
        <v>3</v>
      </c>
      <c r="B5" s="353" t="str">
        <f>'Event Budget Summary'!B7:C7</f>
        <v>Hull 2017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34" ht="15" thickBot="1" x14ac:dyDescent="0.25"/>
    <row r="7" spans="1:34" x14ac:dyDescent="0.2">
      <c r="A7" s="568"/>
      <c r="B7" s="191" t="s">
        <v>69</v>
      </c>
      <c r="C7" s="192"/>
      <c r="D7" s="193" t="s">
        <v>11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5"/>
      <c r="AH7" s="565" t="s">
        <v>69</v>
      </c>
    </row>
    <row r="8" spans="1:34" s="295" customFormat="1" ht="127" x14ac:dyDescent="0.2">
      <c r="A8" s="569"/>
      <c r="B8" s="292"/>
      <c r="C8" s="293"/>
      <c r="D8" s="294">
        <v>41274</v>
      </c>
      <c r="E8" s="294">
        <f>D8+1</f>
        <v>41275</v>
      </c>
      <c r="F8" s="294">
        <f>E8+1</f>
        <v>41276</v>
      </c>
      <c r="G8" s="294">
        <f>F8+1</f>
        <v>41277</v>
      </c>
      <c r="H8" s="294">
        <f t="shared" ref="H8:AG8" si="0">G8+1</f>
        <v>41278</v>
      </c>
      <c r="I8" s="294">
        <f t="shared" si="0"/>
        <v>41279</v>
      </c>
      <c r="J8" s="294">
        <f t="shared" si="0"/>
        <v>41280</v>
      </c>
      <c r="K8" s="294">
        <f t="shared" si="0"/>
        <v>41281</v>
      </c>
      <c r="L8" s="294">
        <f t="shared" si="0"/>
        <v>41282</v>
      </c>
      <c r="M8" s="294">
        <f t="shared" si="0"/>
        <v>41283</v>
      </c>
      <c r="N8" s="294">
        <f t="shared" si="0"/>
        <v>41284</v>
      </c>
      <c r="O8" s="294">
        <f t="shared" si="0"/>
        <v>41285</v>
      </c>
      <c r="P8" s="294">
        <f t="shared" si="0"/>
        <v>41286</v>
      </c>
      <c r="Q8" s="294">
        <f t="shared" si="0"/>
        <v>41287</v>
      </c>
      <c r="R8" s="294">
        <f t="shared" si="0"/>
        <v>41288</v>
      </c>
      <c r="S8" s="294">
        <f t="shared" si="0"/>
        <v>41289</v>
      </c>
      <c r="T8" s="294">
        <f t="shared" si="0"/>
        <v>41290</v>
      </c>
      <c r="U8" s="294">
        <f t="shared" si="0"/>
        <v>41291</v>
      </c>
      <c r="V8" s="294">
        <f t="shared" si="0"/>
        <v>41292</v>
      </c>
      <c r="W8" s="294">
        <f t="shared" si="0"/>
        <v>41293</v>
      </c>
      <c r="X8" s="294">
        <f t="shared" si="0"/>
        <v>41294</v>
      </c>
      <c r="Y8" s="294">
        <f t="shared" si="0"/>
        <v>41295</v>
      </c>
      <c r="Z8" s="294">
        <f t="shared" si="0"/>
        <v>41296</v>
      </c>
      <c r="AA8" s="294">
        <f t="shared" si="0"/>
        <v>41297</v>
      </c>
      <c r="AB8" s="294">
        <f t="shared" si="0"/>
        <v>41298</v>
      </c>
      <c r="AC8" s="294">
        <f t="shared" si="0"/>
        <v>41299</v>
      </c>
      <c r="AD8" s="294">
        <f t="shared" si="0"/>
        <v>41300</v>
      </c>
      <c r="AE8" s="294">
        <f t="shared" si="0"/>
        <v>41301</v>
      </c>
      <c r="AF8" s="294">
        <f t="shared" si="0"/>
        <v>41302</v>
      </c>
      <c r="AG8" s="294">
        <f t="shared" si="0"/>
        <v>41303</v>
      </c>
      <c r="AH8" s="566"/>
    </row>
    <row r="9" spans="1:34" ht="15" thickBot="1" x14ac:dyDescent="0.25">
      <c r="A9" s="570"/>
      <c r="B9" s="196"/>
      <c r="C9" s="197"/>
      <c r="D9" s="198" t="s">
        <v>37</v>
      </c>
      <c r="E9" s="199" t="s">
        <v>37</v>
      </c>
      <c r="F9" s="199" t="s">
        <v>37</v>
      </c>
      <c r="G9" s="198" t="s">
        <v>37</v>
      </c>
      <c r="H9" s="199" t="s">
        <v>37</v>
      </c>
      <c r="I9" s="199" t="s">
        <v>37</v>
      </c>
      <c r="J9" s="198" t="s">
        <v>37</v>
      </c>
      <c r="K9" s="199" t="s">
        <v>37</v>
      </c>
      <c r="L9" s="199" t="s">
        <v>37</v>
      </c>
      <c r="M9" s="198" t="s">
        <v>37</v>
      </c>
      <c r="N9" s="199" t="s">
        <v>37</v>
      </c>
      <c r="O9" s="199" t="s">
        <v>37</v>
      </c>
      <c r="P9" s="198" t="s">
        <v>37</v>
      </c>
      <c r="Q9" s="199" t="s">
        <v>37</v>
      </c>
      <c r="R9" s="199" t="s">
        <v>37</v>
      </c>
      <c r="S9" s="198" t="s">
        <v>37</v>
      </c>
      <c r="T9" s="199" t="s">
        <v>37</v>
      </c>
      <c r="U9" s="199" t="s">
        <v>37</v>
      </c>
      <c r="V9" s="198" t="s">
        <v>37</v>
      </c>
      <c r="W9" s="199" t="s">
        <v>37</v>
      </c>
      <c r="X9" s="199" t="s">
        <v>37</v>
      </c>
      <c r="Y9" s="198" t="s">
        <v>37</v>
      </c>
      <c r="Z9" s="199" t="s">
        <v>37</v>
      </c>
      <c r="AA9" s="199" t="s">
        <v>37</v>
      </c>
      <c r="AB9" s="198" t="s">
        <v>37</v>
      </c>
      <c r="AC9" s="199" t="s">
        <v>37</v>
      </c>
      <c r="AD9" s="199" t="s">
        <v>37</v>
      </c>
      <c r="AE9" s="198" t="s">
        <v>37</v>
      </c>
      <c r="AF9" s="199" t="s">
        <v>37</v>
      </c>
      <c r="AG9" s="200" t="s">
        <v>37</v>
      </c>
      <c r="AH9" s="567"/>
    </row>
    <row r="10" spans="1:34" ht="15" thickBot="1" x14ac:dyDescent="0.25">
      <c r="A10" s="201" t="s">
        <v>82</v>
      </c>
      <c r="B10" s="202"/>
      <c r="C10" s="203"/>
      <c r="D10" s="204"/>
      <c r="E10" s="205"/>
      <c r="F10" s="206"/>
      <c r="G10" s="204"/>
      <c r="H10" s="205"/>
      <c r="I10" s="206"/>
      <c r="J10" s="204"/>
      <c r="K10" s="205"/>
      <c r="L10" s="206"/>
      <c r="M10" s="204"/>
      <c r="N10" s="205"/>
      <c r="O10" s="206"/>
      <c r="P10" s="204"/>
      <c r="Q10" s="205"/>
      <c r="R10" s="206"/>
      <c r="S10" s="204"/>
      <c r="T10" s="205"/>
      <c r="U10" s="206"/>
      <c r="V10" s="204"/>
      <c r="W10" s="205"/>
      <c r="X10" s="206"/>
      <c r="Y10" s="204"/>
      <c r="Z10" s="205"/>
      <c r="AA10" s="206"/>
      <c r="AB10" s="204"/>
      <c r="AC10" s="205"/>
      <c r="AD10" s="206"/>
      <c r="AE10" s="204"/>
      <c r="AF10" s="205"/>
      <c r="AG10" s="206"/>
      <c r="AH10" s="207"/>
    </row>
    <row r="11" spans="1:34" ht="15" thickBot="1" x14ac:dyDescent="0.25">
      <c r="A11" s="201" t="s">
        <v>83</v>
      </c>
      <c r="B11" s="202"/>
      <c r="C11" s="203"/>
      <c r="D11" s="204"/>
      <c r="E11" s="205"/>
      <c r="F11" s="206"/>
      <c r="G11" s="204"/>
      <c r="H11" s="205"/>
      <c r="I11" s="206"/>
      <c r="J11" s="204"/>
      <c r="K11" s="205"/>
      <c r="L11" s="206"/>
      <c r="M11" s="204"/>
      <c r="N11" s="205"/>
      <c r="O11" s="206"/>
      <c r="P11" s="204"/>
      <c r="Q11" s="205"/>
      <c r="R11" s="206"/>
      <c r="S11" s="204"/>
      <c r="T11" s="205"/>
      <c r="U11" s="206"/>
      <c r="V11" s="204"/>
      <c r="W11" s="205"/>
      <c r="X11" s="206"/>
      <c r="Y11" s="204"/>
      <c r="Z11" s="205"/>
      <c r="AA11" s="206"/>
      <c r="AB11" s="204"/>
      <c r="AC11" s="205"/>
      <c r="AD11" s="206"/>
      <c r="AE11" s="204"/>
      <c r="AF11" s="205"/>
      <c r="AG11" s="206"/>
      <c r="AH11" s="207"/>
    </row>
    <row r="12" spans="1:34" ht="15" thickBot="1" x14ac:dyDescent="0.25">
      <c r="A12" s="201" t="s">
        <v>84</v>
      </c>
      <c r="B12" s="202"/>
      <c r="C12" s="203"/>
      <c r="D12" s="204"/>
      <c r="E12" s="205"/>
      <c r="F12" s="206"/>
      <c r="G12" s="204"/>
      <c r="H12" s="205"/>
      <c r="I12" s="206"/>
      <c r="J12" s="204"/>
      <c r="K12" s="205"/>
      <c r="L12" s="206"/>
      <c r="M12" s="204"/>
      <c r="N12" s="205"/>
      <c r="O12" s="206"/>
      <c r="P12" s="204"/>
      <c r="Q12" s="205"/>
      <c r="R12" s="206"/>
      <c r="S12" s="204"/>
      <c r="T12" s="205"/>
      <c r="U12" s="206"/>
      <c r="V12" s="204"/>
      <c r="W12" s="205"/>
      <c r="X12" s="206"/>
      <c r="Y12" s="204"/>
      <c r="Z12" s="205"/>
      <c r="AA12" s="206"/>
      <c r="AB12" s="204"/>
      <c r="AC12" s="205"/>
      <c r="AD12" s="206"/>
      <c r="AE12" s="204"/>
      <c r="AF12" s="205"/>
      <c r="AG12" s="206"/>
      <c r="AH12" s="207"/>
    </row>
    <row r="13" spans="1:34" ht="15" thickBot="1" x14ac:dyDescent="0.25">
      <c r="A13" s="201" t="s">
        <v>85</v>
      </c>
      <c r="B13" s="202"/>
      <c r="C13" s="203"/>
      <c r="D13" s="204"/>
      <c r="E13" s="205"/>
      <c r="F13" s="206"/>
      <c r="G13" s="204"/>
      <c r="H13" s="205"/>
      <c r="I13" s="206"/>
      <c r="J13" s="204"/>
      <c r="K13" s="205"/>
      <c r="L13" s="206"/>
      <c r="M13" s="204"/>
      <c r="N13" s="205"/>
      <c r="O13" s="206"/>
      <c r="P13" s="204"/>
      <c r="Q13" s="205"/>
      <c r="R13" s="206"/>
      <c r="S13" s="204"/>
      <c r="T13" s="205"/>
      <c r="U13" s="206"/>
      <c r="V13" s="204"/>
      <c r="W13" s="205"/>
      <c r="X13" s="206"/>
      <c r="Y13" s="204"/>
      <c r="Z13" s="205"/>
      <c r="AA13" s="206"/>
      <c r="AB13" s="204"/>
      <c r="AC13" s="205"/>
      <c r="AD13" s="206"/>
      <c r="AE13" s="204"/>
      <c r="AF13" s="205"/>
      <c r="AG13" s="206"/>
      <c r="AH13" s="207"/>
    </row>
    <row r="14" spans="1:34" ht="15" thickBot="1" x14ac:dyDescent="0.25">
      <c r="A14" s="201" t="s">
        <v>86</v>
      </c>
      <c r="B14" s="202"/>
      <c r="C14" s="203"/>
      <c r="D14" s="204"/>
      <c r="E14" s="205"/>
      <c r="F14" s="206"/>
      <c r="G14" s="204"/>
      <c r="H14" s="205"/>
      <c r="I14" s="206"/>
      <c r="J14" s="204"/>
      <c r="K14" s="205"/>
      <c r="L14" s="206"/>
      <c r="M14" s="204"/>
      <c r="N14" s="205"/>
      <c r="O14" s="206"/>
      <c r="P14" s="204"/>
      <c r="Q14" s="205"/>
      <c r="R14" s="206"/>
      <c r="S14" s="204"/>
      <c r="T14" s="205"/>
      <c r="U14" s="206"/>
      <c r="V14" s="204"/>
      <c r="W14" s="205"/>
      <c r="X14" s="206"/>
      <c r="Y14" s="204"/>
      <c r="Z14" s="205"/>
      <c r="AA14" s="206"/>
      <c r="AB14" s="204"/>
      <c r="AC14" s="205"/>
      <c r="AD14" s="206"/>
      <c r="AE14" s="204"/>
      <c r="AF14" s="205"/>
      <c r="AG14" s="206"/>
      <c r="AH14" s="207"/>
    </row>
    <row r="15" spans="1:34" ht="15" thickBot="1" x14ac:dyDescent="0.25">
      <c r="A15" s="201" t="s">
        <v>87</v>
      </c>
      <c r="B15" s="202"/>
      <c r="C15" s="203"/>
      <c r="D15" s="204"/>
      <c r="E15" s="205"/>
      <c r="F15" s="206"/>
      <c r="G15" s="204"/>
      <c r="H15" s="205"/>
      <c r="I15" s="206"/>
      <c r="J15" s="204"/>
      <c r="K15" s="205"/>
      <c r="L15" s="206"/>
      <c r="M15" s="204"/>
      <c r="N15" s="205"/>
      <c r="O15" s="206"/>
      <c r="P15" s="204"/>
      <c r="Q15" s="205"/>
      <c r="R15" s="206"/>
      <c r="S15" s="204"/>
      <c r="T15" s="205"/>
      <c r="U15" s="206"/>
      <c r="V15" s="204"/>
      <c r="W15" s="205"/>
      <c r="X15" s="206"/>
      <c r="Y15" s="204"/>
      <c r="Z15" s="205"/>
      <c r="AA15" s="206"/>
      <c r="AB15" s="204"/>
      <c r="AC15" s="205"/>
      <c r="AD15" s="206"/>
      <c r="AE15" s="204"/>
      <c r="AF15" s="205"/>
      <c r="AG15" s="206"/>
      <c r="AH15" s="207"/>
    </row>
    <row r="16" spans="1:34" ht="15" thickBot="1" x14ac:dyDescent="0.25">
      <c r="A16" s="201" t="s">
        <v>88</v>
      </c>
      <c r="B16" s="202"/>
      <c r="C16" s="203"/>
      <c r="D16" s="204"/>
      <c r="E16" s="205"/>
      <c r="F16" s="206"/>
      <c r="G16" s="204"/>
      <c r="H16" s="205"/>
      <c r="I16" s="206"/>
      <c r="J16" s="204"/>
      <c r="K16" s="205"/>
      <c r="L16" s="206"/>
      <c r="M16" s="204"/>
      <c r="N16" s="205"/>
      <c r="O16" s="206"/>
      <c r="P16" s="204"/>
      <c r="Q16" s="205"/>
      <c r="R16" s="206"/>
      <c r="S16" s="204"/>
      <c r="T16" s="205"/>
      <c r="U16" s="206"/>
      <c r="V16" s="204"/>
      <c r="W16" s="205"/>
      <c r="X16" s="206"/>
      <c r="Y16" s="204"/>
      <c r="Z16" s="205"/>
      <c r="AA16" s="206"/>
      <c r="AB16" s="204"/>
      <c r="AC16" s="205"/>
      <c r="AD16" s="206"/>
      <c r="AE16" s="204"/>
      <c r="AF16" s="205"/>
      <c r="AG16" s="206"/>
      <c r="AH16" s="207"/>
    </row>
    <row r="17" spans="1:34" ht="15" thickBot="1" x14ac:dyDescent="0.25">
      <c r="A17" s="201" t="s">
        <v>89</v>
      </c>
      <c r="B17" s="202"/>
      <c r="C17" s="203"/>
      <c r="D17" s="204"/>
      <c r="E17" s="205"/>
      <c r="F17" s="206"/>
      <c r="G17" s="204"/>
      <c r="H17" s="205"/>
      <c r="I17" s="206"/>
      <c r="J17" s="204"/>
      <c r="K17" s="205"/>
      <c r="L17" s="206"/>
      <c r="M17" s="204"/>
      <c r="N17" s="205"/>
      <c r="O17" s="206"/>
      <c r="P17" s="204"/>
      <c r="Q17" s="205"/>
      <c r="R17" s="206"/>
      <c r="S17" s="204"/>
      <c r="T17" s="205"/>
      <c r="U17" s="206"/>
      <c r="V17" s="204"/>
      <c r="W17" s="205"/>
      <c r="X17" s="206"/>
      <c r="Y17" s="204"/>
      <c r="Z17" s="205"/>
      <c r="AA17" s="206"/>
      <c r="AB17" s="204"/>
      <c r="AC17" s="205"/>
      <c r="AD17" s="206"/>
      <c r="AE17" s="204"/>
      <c r="AF17" s="205"/>
      <c r="AG17" s="206"/>
      <c r="AH17" s="207"/>
    </row>
    <row r="18" spans="1:34" ht="15" thickBot="1" x14ac:dyDescent="0.25">
      <c r="A18" s="201" t="s">
        <v>90</v>
      </c>
      <c r="B18" s="202"/>
      <c r="C18" s="203"/>
      <c r="D18" s="204"/>
      <c r="E18" s="205"/>
      <c r="F18" s="206"/>
      <c r="G18" s="204"/>
      <c r="H18" s="205"/>
      <c r="I18" s="206"/>
      <c r="J18" s="204"/>
      <c r="K18" s="205"/>
      <c r="L18" s="206"/>
      <c r="M18" s="204"/>
      <c r="N18" s="205"/>
      <c r="O18" s="206"/>
      <c r="P18" s="204"/>
      <c r="Q18" s="205"/>
      <c r="R18" s="206"/>
      <c r="S18" s="204"/>
      <c r="T18" s="205"/>
      <c r="U18" s="206"/>
      <c r="V18" s="204"/>
      <c r="W18" s="205"/>
      <c r="X18" s="206"/>
      <c r="Y18" s="204"/>
      <c r="Z18" s="205"/>
      <c r="AA18" s="206"/>
      <c r="AB18" s="204"/>
      <c r="AC18" s="205"/>
      <c r="AD18" s="206"/>
      <c r="AE18" s="204"/>
      <c r="AF18" s="205"/>
      <c r="AG18" s="206"/>
      <c r="AH18" s="207"/>
    </row>
    <row r="19" spans="1:34" ht="15" thickBot="1" x14ac:dyDescent="0.25">
      <c r="A19" s="201" t="s">
        <v>91</v>
      </c>
      <c r="B19" s="202"/>
      <c r="C19" s="203"/>
      <c r="D19" s="204"/>
      <c r="E19" s="205"/>
      <c r="F19" s="206"/>
      <c r="G19" s="204"/>
      <c r="H19" s="205"/>
      <c r="I19" s="206"/>
      <c r="J19" s="204"/>
      <c r="K19" s="205"/>
      <c r="L19" s="206"/>
      <c r="M19" s="204"/>
      <c r="N19" s="205"/>
      <c r="O19" s="206"/>
      <c r="P19" s="204"/>
      <c r="Q19" s="205"/>
      <c r="R19" s="206"/>
      <c r="S19" s="204"/>
      <c r="T19" s="205"/>
      <c r="U19" s="206"/>
      <c r="V19" s="204"/>
      <c r="W19" s="205"/>
      <c r="X19" s="206"/>
      <c r="Y19" s="204"/>
      <c r="Z19" s="205"/>
      <c r="AA19" s="206"/>
      <c r="AB19" s="204"/>
      <c r="AC19" s="205"/>
      <c r="AD19" s="206"/>
      <c r="AE19" s="204"/>
      <c r="AF19" s="205"/>
      <c r="AG19" s="206"/>
      <c r="AH19" s="207"/>
    </row>
    <row r="20" spans="1:34" ht="15" thickBot="1" x14ac:dyDescent="0.25">
      <c r="A20" s="201" t="s">
        <v>92</v>
      </c>
      <c r="B20" s="202"/>
      <c r="C20" s="203"/>
      <c r="D20" s="204"/>
      <c r="E20" s="205"/>
      <c r="F20" s="206"/>
      <c r="G20" s="204"/>
      <c r="H20" s="205"/>
      <c r="I20" s="206"/>
      <c r="J20" s="204"/>
      <c r="K20" s="205"/>
      <c r="L20" s="206"/>
      <c r="M20" s="204"/>
      <c r="N20" s="205"/>
      <c r="O20" s="206"/>
      <c r="P20" s="204"/>
      <c r="Q20" s="205"/>
      <c r="R20" s="206"/>
      <c r="S20" s="204"/>
      <c r="T20" s="205"/>
      <c r="U20" s="206"/>
      <c r="V20" s="204"/>
      <c r="W20" s="205"/>
      <c r="X20" s="206"/>
      <c r="Y20" s="204"/>
      <c r="Z20" s="205"/>
      <c r="AA20" s="206"/>
      <c r="AB20" s="204"/>
      <c r="AC20" s="205"/>
      <c r="AD20" s="206"/>
      <c r="AE20" s="204"/>
      <c r="AF20" s="205"/>
      <c r="AG20" s="206"/>
      <c r="AH20" s="207"/>
    </row>
    <row r="21" spans="1:34" ht="15" thickBot="1" x14ac:dyDescent="0.25">
      <c r="A21" s="201" t="s">
        <v>93</v>
      </c>
      <c r="B21" s="202"/>
      <c r="C21" s="203"/>
      <c r="D21" s="204"/>
      <c r="E21" s="205"/>
      <c r="F21" s="206"/>
      <c r="G21" s="204"/>
      <c r="H21" s="205"/>
      <c r="I21" s="206"/>
      <c r="J21" s="204"/>
      <c r="K21" s="205"/>
      <c r="L21" s="206"/>
      <c r="M21" s="204"/>
      <c r="N21" s="205"/>
      <c r="O21" s="206"/>
      <c r="P21" s="204"/>
      <c r="Q21" s="205"/>
      <c r="R21" s="206"/>
      <c r="S21" s="204"/>
      <c r="T21" s="205"/>
      <c r="U21" s="206"/>
      <c r="V21" s="204"/>
      <c r="W21" s="205"/>
      <c r="X21" s="206"/>
      <c r="Y21" s="204"/>
      <c r="Z21" s="205"/>
      <c r="AA21" s="206"/>
      <c r="AB21" s="204"/>
      <c r="AC21" s="205"/>
      <c r="AD21" s="206"/>
      <c r="AE21" s="204"/>
      <c r="AF21" s="205"/>
      <c r="AG21" s="206"/>
      <c r="AH21" s="207"/>
    </row>
    <row r="22" spans="1:34" ht="15" thickBot="1" x14ac:dyDescent="0.25">
      <c r="A22" s="201" t="s">
        <v>94</v>
      </c>
      <c r="B22" s="202"/>
      <c r="C22" s="203"/>
      <c r="D22" s="204"/>
      <c r="E22" s="205"/>
      <c r="F22" s="206"/>
      <c r="G22" s="204"/>
      <c r="H22" s="205"/>
      <c r="I22" s="206"/>
      <c r="J22" s="204"/>
      <c r="K22" s="205"/>
      <c r="L22" s="206"/>
      <c r="M22" s="204"/>
      <c r="N22" s="205"/>
      <c r="O22" s="206"/>
      <c r="P22" s="204"/>
      <c r="Q22" s="205"/>
      <c r="R22" s="206"/>
      <c r="S22" s="204"/>
      <c r="T22" s="205"/>
      <c r="U22" s="206"/>
      <c r="V22" s="204"/>
      <c r="W22" s="205"/>
      <c r="X22" s="206"/>
      <c r="Y22" s="204"/>
      <c r="Z22" s="205"/>
      <c r="AA22" s="206"/>
      <c r="AB22" s="204"/>
      <c r="AC22" s="205"/>
      <c r="AD22" s="206"/>
      <c r="AE22" s="204"/>
      <c r="AF22" s="205"/>
      <c r="AG22" s="206"/>
      <c r="AH22" s="207"/>
    </row>
    <row r="23" spans="1:34" ht="15" thickBot="1" x14ac:dyDescent="0.25">
      <c r="A23" s="201" t="s">
        <v>95</v>
      </c>
      <c r="B23" s="202"/>
      <c r="C23" s="203"/>
      <c r="D23" s="204"/>
      <c r="E23" s="205"/>
      <c r="F23" s="206"/>
      <c r="G23" s="204"/>
      <c r="H23" s="205"/>
      <c r="I23" s="206"/>
      <c r="J23" s="204"/>
      <c r="K23" s="205"/>
      <c r="L23" s="206"/>
      <c r="M23" s="204"/>
      <c r="N23" s="205"/>
      <c r="O23" s="206"/>
      <c r="P23" s="204"/>
      <c r="Q23" s="205"/>
      <c r="R23" s="206"/>
      <c r="S23" s="204"/>
      <c r="T23" s="205"/>
      <c r="U23" s="206"/>
      <c r="V23" s="204"/>
      <c r="W23" s="205"/>
      <c r="X23" s="206"/>
      <c r="Y23" s="204"/>
      <c r="Z23" s="205"/>
      <c r="AA23" s="206"/>
      <c r="AB23" s="204"/>
      <c r="AC23" s="205"/>
      <c r="AD23" s="206"/>
      <c r="AE23" s="204"/>
      <c r="AF23" s="205"/>
      <c r="AG23" s="206"/>
      <c r="AH23" s="207"/>
    </row>
    <row r="24" spans="1:34" ht="15" thickBot="1" x14ac:dyDescent="0.25">
      <c r="A24" s="201" t="s">
        <v>96</v>
      </c>
      <c r="B24" s="202"/>
      <c r="C24" s="203"/>
      <c r="D24" s="204"/>
      <c r="E24" s="205"/>
      <c r="F24" s="206"/>
      <c r="G24" s="204"/>
      <c r="H24" s="205"/>
      <c r="I24" s="206"/>
      <c r="J24" s="204"/>
      <c r="K24" s="205"/>
      <c r="L24" s="206"/>
      <c r="M24" s="204"/>
      <c r="N24" s="205"/>
      <c r="O24" s="206"/>
      <c r="P24" s="204"/>
      <c r="Q24" s="205"/>
      <c r="R24" s="206"/>
      <c r="S24" s="204"/>
      <c r="T24" s="205"/>
      <c r="U24" s="206"/>
      <c r="V24" s="204"/>
      <c r="W24" s="205"/>
      <c r="X24" s="206"/>
      <c r="Y24" s="204"/>
      <c r="Z24" s="205"/>
      <c r="AA24" s="206"/>
      <c r="AB24" s="204"/>
      <c r="AC24" s="205"/>
      <c r="AD24" s="206"/>
      <c r="AE24" s="204"/>
      <c r="AF24" s="205"/>
      <c r="AG24" s="206"/>
      <c r="AH24" s="207"/>
    </row>
    <row r="25" spans="1:34" ht="15" thickBot="1" x14ac:dyDescent="0.25">
      <c r="A25" s="201" t="s">
        <v>97</v>
      </c>
      <c r="B25" s="202"/>
      <c r="C25" s="203"/>
      <c r="D25" s="204"/>
      <c r="E25" s="205"/>
      <c r="F25" s="206"/>
      <c r="G25" s="204"/>
      <c r="H25" s="205"/>
      <c r="I25" s="206"/>
      <c r="J25" s="204"/>
      <c r="K25" s="205"/>
      <c r="L25" s="206"/>
      <c r="M25" s="204"/>
      <c r="N25" s="205"/>
      <c r="O25" s="206"/>
      <c r="P25" s="204"/>
      <c r="Q25" s="205"/>
      <c r="R25" s="206"/>
      <c r="S25" s="204"/>
      <c r="T25" s="205"/>
      <c r="U25" s="206"/>
      <c r="V25" s="204"/>
      <c r="W25" s="205"/>
      <c r="X25" s="206"/>
      <c r="Y25" s="204"/>
      <c r="Z25" s="205"/>
      <c r="AA25" s="206"/>
      <c r="AB25" s="204"/>
      <c r="AC25" s="205"/>
      <c r="AD25" s="206"/>
      <c r="AE25" s="204"/>
      <c r="AF25" s="205"/>
      <c r="AG25" s="206"/>
      <c r="AH25" s="207"/>
    </row>
    <row r="26" spans="1:34" ht="15" thickBot="1" x14ac:dyDescent="0.25">
      <c r="A26" s="201" t="s">
        <v>98</v>
      </c>
      <c r="B26" s="202"/>
      <c r="C26" s="203"/>
      <c r="D26" s="204"/>
      <c r="E26" s="205"/>
      <c r="F26" s="206"/>
      <c r="G26" s="204"/>
      <c r="H26" s="205"/>
      <c r="I26" s="206"/>
      <c r="J26" s="204"/>
      <c r="K26" s="205"/>
      <c r="L26" s="206"/>
      <c r="M26" s="204"/>
      <c r="N26" s="205"/>
      <c r="O26" s="206"/>
      <c r="P26" s="204"/>
      <c r="Q26" s="205"/>
      <c r="R26" s="206"/>
      <c r="S26" s="204"/>
      <c r="T26" s="205"/>
      <c r="U26" s="206"/>
      <c r="V26" s="204"/>
      <c r="W26" s="205"/>
      <c r="X26" s="206"/>
      <c r="Y26" s="204"/>
      <c r="Z26" s="205"/>
      <c r="AA26" s="206"/>
      <c r="AB26" s="204"/>
      <c r="AC26" s="205"/>
      <c r="AD26" s="206"/>
      <c r="AE26" s="204"/>
      <c r="AF26" s="205"/>
      <c r="AG26" s="206"/>
      <c r="AH26" s="207"/>
    </row>
    <row r="27" spans="1:34" ht="15" thickBot="1" x14ac:dyDescent="0.25">
      <c r="A27" s="201" t="s">
        <v>99</v>
      </c>
      <c r="B27" s="297"/>
      <c r="C27" s="298"/>
      <c r="D27" s="204"/>
      <c r="E27" s="205"/>
      <c r="F27" s="206"/>
      <c r="G27" s="204"/>
      <c r="H27" s="205"/>
      <c r="I27" s="206"/>
      <c r="J27" s="204"/>
      <c r="K27" s="205"/>
      <c r="L27" s="206"/>
      <c r="M27" s="204"/>
      <c r="N27" s="205"/>
      <c r="O27" s="206"/>
      <c r="P27" s="204"/>
      <c r="Q27" s="205"/>
      <c r="R27" s="206"/>
      <c r="S27" s="204"/>
      <c r="T27" s="205"/>
      <c r="U27" s="206"/>
      <c r="V27" s="204"/>
      <c r="W27" s="205"/>
      <c r="X27" s="206"/>
      <c r="Y27" s="204"/>
      <c r="Z27" s="205"/>
      <c r="AA27" s="206"/>
      <c r="AB27" s="204"/>
      <c r="AC27" s="205"/>
      <c r="AD27" s="206"/>
      <c r="AE27" s="204"/>
      <c r="AF27" s="205"/>
      <c r="AG27" s="206"/>
      <c r="AH27" s="299"/>
    </row>
    <row r="28" spans="1:34" ht="15" thickBot="1" x14ac:dyDescent="0.25">
      <c r="A28" s="201" t="s">
        <v>100</v>
      </c>
      <c r="B28" s="297"/>
      <c r="C28" s="298"/>
      <c r="D28" s="204"/>
      <c r="E28" s="205"/>
      <c r="F28" s="206"/>
      <c r="G28" s="204"/>
      <c r="H28" s="205"/>
      <c r="I28" s="206"/>
      <c r="J28" s="204"/>
      <c r="K28" s="205"/>
      <c r="L28" s="206"/>
      <c r="M28" s="204"/>
      <c r="N28" s="205"/>
      <c r="O28" s="206"/>
      <c r="P28" s="204"/>
      <c r="Q28" s="205"/>
      <c r="R28" s="206"/>
      <c r="S28" s="204"/>
      <c r="T28" s="205"/>
      <c r="U28" s="206"/>
      <c r="V28" s="204"/>
      <c r="W28" s="205"/>
      <c r="X28" s="206"/>
      <c r="Y28" s="204"/>
      <c r="Z28" s="205"/>
      <c r="AA28" s="206"/>
      <c r="AB28" s="204"/>
      <c r="AC28" s="205"/>
      <c r="AD28" s="206"/>
      <c r="AE28" s="204"/>
      <c r="AF28" s="205"/>
      <c r="AG28" s="206"/>
      <c r="AH28" s="299"/>
    </row>
    <row r="29" spans="1:34" ht="15" thickBot="1" x14ac:dyDescent="0.25">
      <c r="A29" s="201" t="s">
        <v>101</v>
      </c>
      <c r="B29" s="297"/>
      <c r="C29" s="298"/>
      <c r="D29" s="204"/>
      <c r="E29" s="205"/>
      <c r="F29" s="206"/>
      <c r="G29" s="204"/>
      <c r="H29" s="205"/>
      <c r="I29" s="206"/>
      <c r="J29" s="204"/>
      <c r="K29" s="205"/>
      <c r="L29" s="206"/>
      <c r="M29" s="204"/>
      <c r="N29" s="205"/>
      <c r="O29" s="206"/>
      <c r="P29" s="204"/>
      <c r="Q29" s="205"/>
      <c r="R29" s="206"/>
      <c r="S29" s="204"/>
      <c r="T29" s="205"/>
      <c r="U29" s="206"/>
      <c r="V29" s="204"/>
      <c r="W29" s="205"/>
      <c r="X29" s="206"/>
      <c r="Y29" s="204"/>
      <c r="Z29" s="205"/>
      <c r="AA29" s="206"/>
      <c r="AB29" s="204"/>
      <c r="AC29" s="205"/>
      <c r="AD29" s="206"/>
      <c r="AE29" s="204"/>
      <c r="AF29" s="205"/>
      <c r="AG29" s="206"/>
      <c r="AH29" s="299"/>
    </row>
    <row r="30" spans="1:34" ht="15" thickBot="1" x14ac:dyDescent="0.25">
      <c r="A30" s="201" t="s">
        <v>102</v>
      </c>
      <c r="B30" s="297"/>
      <c r="C30" s="298"/>
      <c r="D30" s="204"/>
      <c r="E30" s="205"/>
      <c r="F30" s="206"/>
      <c r="G30" s="204"/>
      <c r="H30" s="205"/>
      <c r="I30" s="206"/>
      <c r="J30" s="204"/>
      <c r="K30" s="205"/>
      <c r="L30" s="206"/>
      <c r="M30" s="204"/>
      <c r="N30" s="205"/>
      <c r="O30" s="206"/>
      <c r="P30" s="204"/>
      <c r="Q30" s="205"/>
      <c r="R30" s="206"/>
      <c r="S30" s="204"/>
      <c r="T30" s="205"/>
      <c r="U30" s="206"/>
      <c r="V30" s="204"/>
      <c r="W30" s="205"/>
      <c r="X30" s="206"/>
      <c r="Y30" s="204"/>
      <c r="Z30" s="205"/>
      <c r="AA30" s="206"/>
      <c r="AB30" s="204"/>
      <c r="AC30" s="205"/>
      <c r="AD30" s="206"/>
      <c r="AE30" s="204"/>
      <c r="AF30" s="205"/>
      <c r="AG30" s="206"/>
      <c r="AH30" s="299"/>
    </row>
    <row r="31" spans="1:34" ht="15" thickBot="1" x14ac:dyDescent="0.25">
      <c r="A31" s="201" t="s">
        <v>103</v>
      </c>
      <c r="B31" s="297"/>
      <c r="C31" s="298"/>
      <c r="D31" s="204"/>
      <c r="E31" s="205"/>
      <c r="F31" s="206"/>
      <c r="G31" s="204"/>
      <c r="H31" s="205"/>
      <c r="I31" s="206"/>
      <c r="J31" s="204"/>
      <c r="K31" s="205"/>
      <c r="L31" s="206"/>
      <c r="M31" s="204"/>
      <c r="N31" s="205"/>
      <c r="O31" s="206"/>
      <c r="P31" s="204"/>
      <c r="Q31" s="205"/>
      <c r="R31" s="206"/>
      <c r="S31" s="204"/>
      <c r="T31" s="205"/>
      <c r="U31" s="206"/>
      <c r="V31" s="204"/>
      <c r="W31" s="205"/>
      <c r="X31" s="206"/>
      <c r="Y31" s="204"/>
      <c r="Z31" s="205"/>
      <c r="AA31" s="206"/>
      <c r="AB31" s="204"/>
      <c r="AC31" s="205"/>
      <c r="AD31" s="206"/>
      <c r="AE31" s="204"/>
      <c r="AF31" s="205"/>
      <c r="AG31" s="206"/>
      <c r="AH31" s="299"/>
    </row>
    <row r="32" spans="1:34" ht="15" thickBot="1" x14ac:dyDescent="0.25">
      <c r="A32" s="201" t="s">
        <v>104</v>
      </c>
      <c r="B32" s="297"/>
      <c r="C32" s="298"/>
      <c r="D32" s="204"/>
      <c r="E32" s="205"/>
      <c r="F32" s="206"/>
      <c r="G32" s="204"/>
      <c r="H32" s="205"/>
      <c r="I32" s="206"/>
      <c r="J32" s="204"/>
      <c r="K32" s="205"/>
      <c r="L32" s="206"/>
      <c r="M32" s="204"/>
      <c r="N32" s="205"/>
      <c r="O32" s="206"/>
      <c r="P32" s="204"/>
      <c r="Q32" s="205"/>
      <c r="R32" s="206"/>
      <c r="S32" s="204"/>
      <c r="T32" s="205"/>
      <c r="U32" s="206"/>
      <c r="V32" s="204"/>
      <c r="W32" s="205"/>
      <c r="X32" s="206"/>
      <c r="Y32" s="204"/>
      <c r="Z32" s="205"/>
      <c r="AA32" s="206"/>
      <c r="AB32" s="204"/>
      <c r="AC32" s="205"/>
      <c r="AD32" s="206"/>
      <c r="AE32" s="204"/>
      <c r="AF32" s="205"/>
      <c r="AG32" s="206"/>
      <c r="AH32" s="299"/>
    </row>
    <row r="33" spans="1:34" ht="15" thickBot="1" x14ac:dyDescent="0.25">
      <c r="A33" s="201" t="s">
        <v>105</v>
      </c>
      <c r="B33" s="297"/>
      <c r="C33" s="298"/>
      <c r="D33" s="204"/>
      <c r="E33" s="205"/>
      <c r="F33" s="206"/>
      <c r="G33" s="204"/>
      <c r="H33" s="205"/>
      <c r="I33" s="206"/>
      <c r="J33" s="204"/>
      <c r="K33" s="205"/>
      <c r="L33" s="206"/>
      <c r="M33" s="204"/>
      <c r="N33" s="205"/>
      <c r="O33" s="206"/>
      <c r="P33" s="204"/>
      <c r="Q33" s="205"/>
      <c r="R33" s="206"/>
      <c r="S33" s="204"/>
      <c r="T33" s="205"/>
      <c r="U33" s="206"/>
      <c r="V33" s="204"/>
      <c r="W33" s="205"/>
      <c r="X33" s="206"/>
      <c r="Y33" s="204"/>
      <c r="Z33" s="205"/>
      <c r="AA33" s="206"/>
      <c r="AB33" s="204"/>
      <c r="AC33" s="205"/>
      <c r="AD33" s="206"/>
      <c r="AE33" s="204"/>
      <c r="AF33" s="205"/>
      <c r="AG33" s="206"/>
      <c r="AH33" s="299"/>
    </row>
    <row r="34" spans="1:34" ht="15" thickBot="1" x14ac:dyDescent="0.25">
      <c r="A34" s="201" t="s">
        <v>106</v>
      </c>
      <c r="B34" s="297"/>
      <c r="C34" s="298"/>
      <c r="D34" s="204"/>
      <c r="E34" s="205"/>
      <c r="F34" s="206"/>
      <c r="G34" s="204"/>
      <c r="H34" s="205"/>
      <c r="I34" s="206"/>
      <c r="J34" s="204"/>
      <c r="K34" s="205"/>
      <c r="L34" s="206"/>
      <c r="M34" s="204"/>
      <c r="N34" s="205"/>
      <c r="O34" s="206"/>
      <c r="P34" s="204"/>
      <c r="Q34" s="205"/>
      <c r="R34" s="206"/>
      <c r="S34" s="204"/>
      <c r="T34" s="205"/>
      <c r="U34" s="206"/>
      <c r="V34" s="204"/>
      <c r="W34" s="205"/>
      <c r="X34" s="206"/>
      <c r="Y34" s="204"/>
      <c r="Z34" s="205"/>
      <c r="AA34" s="206"/>
      <c r="AB34" s="204"/>
      <c r="AC34" s="205"/>
      <c r="AD34" s="206"/>
      <c r="AE34" s="204"/>
      <c r="AF34" s="205"/>
      <c r="AG34" s="206"/>
      <c r="AH34" s="299"/>
    </row>
    <row r="35" spans="1:34" ht="15" thickBot="1" x14ac:dyDescent="0.25">
      <c r="A35" s="201" t="s">
        <v>107</v>
      </c>
      <c r="B35" s="286"/>
      <c r="C35" s="287"/>
      <c r="D35" s="288"/>
      <c r="E35" s="289"/>
      <c r="F35" s="290"/>
      <c r="G35" s="288"/>
      <c r="H35" s="289"/>
      <c r="I35" s="290"/>
      <c r="J35" s="288"/>
      <c r="K35" s="289"/>
      <c r="L35" s="290"/>
      <c r="M35" s="288"/>
      <c r="N35" s="289"/>
      <c r="O35" s="290"/>
      <c r="P35" s="288"/>
      <c r="Q35" s="289"/>
      <c r="R35" s="290"/>
      <c r="S35" s="288"/>
      <c r="T35" s="289"/>
      <c r="U35" s="290"/>
      <c r="V35" s="288"/>
      <c r="W35" s="289"/>
      <c r="X35" s="290"/>
      <c r="Y35" s="288"/>
      <c r="Z35" s="289"/>
      <c r="AA35" s="290"/>
      <c r="AB35" s="288"/>
      <c r="AC35" s="289"/>
      <c r="AD35" s="290"/>
      <c r="AE35" s="288"/>
      <c r="AF35" s="289"/>
      <c r="AG35" s="290"/>
      <c r="AH35" s="291"/>
    </row>
    <row r="36" spans="1:34" ht="9" customHeight="1" thickBot="1" x14ac:dyDescent="0.25"/>
    <row r="37" spans="1:34" ht="13.5" customHeight="1" thickBot="1" x14ac:dyDescent="0.25">
      <c r="B37" s="208">
        <f>D8</f>
        <v>41274</v>
      </c>
      <c r="C37" s="352" t="s">
        <v>108</v>
      </c>
      <c r="D37" s="571">
        <f>SUM(D10:D35)</f>
        <v>0</v>
      </c>
      <c r="E37" s="572"/>
      <c r="F37" s="300"/>
      <c r="J37" s="573" t="s">
        <v>109</v>
      </c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</row>
    <row r="38" spans="1:34" ht="13.5" customHeight="1" thickBot="1" x14ac:dyDescent="0.25">
      <c r="B38" s="209">
        <f>B37+1</f>
        <v>41275</v>
      </c>
      <c r="C38" s="352" t="s">
        <v>108</v>
      </c>
      <c r="D38" s="571">
        <f>SUM(E10:E35)</f>
        <v>0</v>
      </c>
      <c r="E38" s="572"/>
      <c r="F38" s="300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</row>
    <row r="39" spans="1:34" ht="15" thickBot="1" x14ac:dyDescent="0.25">
      <c r="B39" s="209">
        <f t="shared" ref="B39:B66" si="1">B38+1</f>
        <v>41276</v>
      </c>
      <c r="C39" s="352" t="s">
        <v>108</v>
      </c>
      <c r="D39" s="571">
        <f>SUM(F10:F35)</f>
        <v>0</v>
      </c>
      <c r="E39" s="572"/>
    </row>
    <row r="40" spans="1:34" ht="15" thickBot="1" x14ac:dyDescent="0.25">
      <c r="B40" s="209">
        <f t="shared" si="1"/>
        <v>41277</v>
      </c>
      <c r="C40" s="352" t="s">
        <v>108</v>
      </c>
      <c r="D40" s="571">
        <f>SUM(G10:G35)</f>
        <v>0</v>
      </c>
      <c r="E40" s="572"/>
      <c r="F40" s="300"/>
      <c r="J40" s="574" t="s">
        <v>110</v>
      </c>
      <c r="K40" s="574"/>
      <c r="L40" s="574"/>
      <c r="M40" s="574"/>
      <c r="N40" s="574"/>
      <c r="O40" s="574"/>
      <c r="P40" s="574"/>
      <c r="Q40" s="574"/>
      <c r="R40" s="574"/>
      <c r="S40" s="574"/>
      <c r="T40" s="574"/>
      <c r="U40" s="574"/>
      <c r="V40" s="574"/>
      <c r="W40" s="574"/>
    </row>
    <row r="41" spans="1:34" ht="15" thickBot="1" x14ac:dyDescent="0.25">
      <c r="B41" s="209">
        <f t="shared" si="1"/>
        <v>41278</v>
      </c>
      <c r="C41" s="352" t="s">
        <v>108</v>
      </c>
      <c r="D41" s="571">
        <f>SUM(H10:H35)</f>
        <v>0</v>
      </c>
      <c r="E41" s="572"/>
    </row>
    <row r="42" spans="1:34" ht="15" thickBot="1" x14ac:dyDescent="0.25">
      <c r="B42" s="209">
        <f t="shared" si="1"/>
        <v>41279</v>
      </c>
      <c r="C42" s="352" t="s">
        <v>108</v>
      </c>
      <c r="D42" s="571">
        <f>SUM(I10:I35)</f>
        <v>0</v>
      </c>
      <c r="E42" s="572"/>
      <c r="J42" s="575" t="s">
        <v>111</v>
      </c>
      <c r="K42" s="576"/>
      <c r="L42" s="576"/>
      <c r="M42" s="576"/>
      <c r="N42" s="576"/>
      <c r="O42" s="576"/>
      <c r="P42" s="577"/>
      <c r="Q42" s="584">
        <v>55</v>
      </c>
      <c r="R42" s="585"/>
      <c r="S42" s="585"/>
      <c r="T42" s="585"/>
      <c r="U42" s="585"/>
      <c r="V42" s="585"/>
      <c r="W42" s="586"/>
    </row>
    <row r="43" spans="1:34" ht="15" thickBot="1" x14ac:dyDescent="0.25">
      <c r="B43" s="209">
        <f t="shared" si="1"/>
        <v>41280</v>
      </c>
      <c r="C43" s="352" t="s">
        <v>108</v>
      </c>
      <c r="D43" s="571">
        <f>SUM(J10:J35)</f>
        <v>0</v>
      </c>
      <c r="E43" s="572"/>
      <c r="F43" s="300"/>
      <c r="J43" s="8"/>
      <c r="K43" s="8"/>
      <c r="L43" s="8"/>
      <c r="M43" s="8"/>
      <c r="N43" s="8"/>
      <c r="O43" s="8"/>
      <c r="P43" s="8"/>
    </row>
    <row r="44" spans="1:34" ht="15" thickBot="1" x14ac:dyDescent="0.25">
      <c r="B44" s="209">
        <f t="shared" si="1"/>
        <v>41281</v>
      </c>
      <c r="C44" s="352" t="s">
        <v>108</v>
      </c>
      <c r="D44" s="571">
        <f>SUM(K10:K35)</f>
        <v>0</v>
      </c>
      <c r="E44" s="572"/>
      <c r="J44" s="574" t="s">
        <v>112</v>
      </c>
      <c r="K44" s="574"/>
      <c r="L44" s="574"/>
      <c r="M44" s="574"/>
      <c r="N44" s="574"/>
      <c r="O44" s="574"/>
      <c r="P44" s="574"/>
      <c r="Q44" s="574"/>
      <c r="R44" s="574"/>
      <c r="S44" s="574"/>
      <c r="T44" s="574"/>
      <c r="U44" s="574"/>
      <c r="V44" s="574"/>
      <c r="W44" s="574"/>
    </row>
    <row r="45" spans="1:34" ht="15" thickBot="1" x14ac:dyDescent="0.25">
      <c r="B45" s="209">
        <f t="shared" si="1"/>
        <v>41282</v>
      </c>
      <c r="C45" s="352" t="s">
        <v>108</v>
      </c>
      <c r="D45" s="571">
        <f>SUM(L10:L35)</f>
        <v>0</v>
      </c>
      <c r="E45" s="572"/>
    </row>
    <row r="46" spans="1:34" ht="15" thickBot="1" x14ac:dyDescent="0.25">
      <c r="B46" s="209">
        <f t="shared" si="1"/>
        <v>41283</v>
      </c>
      <c r="C46" s="352" t="s">
        <v>108</v>
      </c>
      <c r="D46" s="571">
        <f>SUM(M10:M35)</f>
        <v>0</v>
      </c>
      <c r="E46" s="572"/>
      <c r="F46" s="300"/>
      <c r="J46" s="575" t="s">
        <v>113</v>
      </c>
      <c r="K46" s="576"/>
      <c r="L46" s="576"/>
      <c r="M46" s="576"/>
      <c r="N46" s="576"/>
      <c r="O46" s="576"/>
      <c r="P46" s="577"/>
      <c r="Q46" s="578">
        <f>D67</f>
        <v>0</v>
      </c>
      <c r="R46" s="579"/>
      <c r="S46" s="579"/>
      <c r="T46" s="579"/>
      <c r="U46" s="579"/>
      <c r="V46" s="579"/>
      <c r="W46" s="580"/>
    </row>
    <row r="47" spans="1:34" ht="15" thickBot="1" x14ac:dyDescent="0.25">
      <c r="B47" s="209">
        <f t="shared" si="1"/>
        <v>41284</v>
      </c>
      <c r="C47" s="352" t="s">
        <v>108</v>
      </c>
      <c r="D47" s="571">
        <f>SUM(N10:N35)</f>
        <v>0</v>
      </c>
      <c r="E47" s="572"/>
    </row>
    <row r="48" spans="1:34" ht="15" thickBot="1" x14ac:dyDescent="0.25">
      <c r="B48" s="209">
        <f t="shared" si="1"/>
        <v>41285</v>
      </c>
      <c r="C48" s="352" t="s">
        <v>108</v>
      </c>
      <c r="D48" s="571">
        <f>SUM(O10:O35)</f>
        <v>0</v>
      </c>
      <c r="E48" s="572"/>
      <c r="J48" s="574" t="s">
        <v>114</v>
      </c>
      <c r="K48" s="574"/>
      <c r="L48" s="574"/>
      <c r="M48" s="574"/>
      <c r="N48" s="574"/>
      <c r="O48" s="574"/>
      <c r="P48" s="574"/>
      <c r="Q48" s="574"/>
      <c r="R48" s="574"/>
      <c r="S48" s="574"/>
      <c r="T48" s="574"/>
      <c r="U48" s="574"/>
      <c r="V48" s="574"/>
      <c r="W48" s="574"/>
    </row>
    <row r="49" spans="2:23" ht="15" thickBot="1" x14ac:dyDescent="0.25">
      <c r="B49" s="209">
        <f t="shared" si="1"/>
        <v>41286</v>
      </c>
      <c r="C49" s="352" t="s">
        <v>108</v>
      </c>
      <c r="D49" s="571">
        <f>SUM(P10:P35)</f>
        <v>0</v>
      </c>
      <c r="E49" s="572"/>
      <c r="F49" s="300"/>
    </row>
    <row r="50" spans="2:23" ht="15" thickBot="1" x14ac:dyDescent="0.25">
      <c r="B50" s="209">
        <f t="shared" si="1"/>
        <v>41287</v>
      </c>
      <c r="C50" s="352" t="s">
        <v>108</v>
      </c>
      <c r="D50" s="571">
        <f>SUM(Q10:Q35)</f>
        <v>0</v>
      </c>
      <c r="E50" s="572"/>
      <c r="J50" s="575" t="s">
        <v>115</v>
      </c>
      <c r="K50" s="576"/>
      <c r="L50" s="576"/>
      <c r="M50" s="576"/>
      <c r="N50" s="576"/>
      <c r="O50" s="576"/>
      <c r="P50" s="577"/>
      <c r="Q50" s="581">
        <f>SUM(Q42*Q46)</f>
        <v>0</v>
      </c>
      <c r="R50" s="582"/>
      <c r="S50" s="582"/>
      <c r="T50" s="582"/>
      <c r="U50" s="582"/>
      <c r="V50" s="582"/>
      <c r="W50" s="583"/>
    </row>
    <row r="51" spans="2:23" ht="15" thickBot="1" x14ac:dyDescent="0.25">
      <c r="B51" s="209">
        <f t="shared" si="1"/>
        <v>41288</v>
      </c>
      <c r="C51" s="352" t="s">
        <v>108</v>
      </c>
      <c r="D51" s="571">
        <f>SUM(R10:R35)</f>
        <v>0</v>
      </c>
      <c r="E51" s="572"/>
      <c r="J51" s="8"/>
      <c r="K51" s="8"/>
      <c r="L51" s="8"/>
      <c r="M51" s="8"/>
      <c r="N51" s="8"/>
      <c r="O51" s="8"/>
      <c r="P51" s="8"/>
    </row>
    <row r="52" spans="2:23" ht="15" thickBot="1" x14ac:dyDescent="0.25">
      <c r="B52" s="209">
        <f t="shared" si="1"/>
        <v>41289</v>
      </c>
      <c r="C52" s="352" t="s">
        <v>108</v>
      </c>
      <c r="D52" s="571">
        <f>SUM(S10:S35)</f>
        <v>0</v>
      </c>
      <c r="E52" s="572"/>
      <c r="F52" s="300"/>
    </row>
    <row r="53" spans="2:23" ht="15" thickBot="1" x14ac:dyDescent="0.25">
      <c r="B53" s="209">
        <f t="shared" si="1"/>
        <v>41290</v>
      </c>
      <c r="C53" s="352" t="s">
        <v>108</v>
      </c>
      <c r="D53" s="571">
        <f>SUM(T10:T35)</f>
        <v>0</v>
      </c>
      <c r="E53" s="572"/>
    </row>
    <row r="54" spans="2:23" ht="15" thickBot="1" x14ac:dyDescent="0.25">
      <c r="B54" s="209">
        <f t="shared" si="1"/>
        <v>41291</v>
      </c>
      <c r="C54" s="352" t="s">
        <v>108</v>
      </c>
      <c r="D54" s="571">
        <f>SUM(U10:U35)</f>
        <v>0</v>
      </c>
      <c r="E54" s="572"/>
    </row>
    <row r="55" spans="2:23" ht="15" thickBot="1" x14ac:dyDescent="0.25">
      <c r="B55" s="209">
        <f t="shared" si="1"/>
        <v>41292</v>
      </c>
      <c r="C55" s="352" t="s">
        <v>108</v>
      </c>
      <c r="D55" s="571">
        <f>SUM(V10:V35)</f>
        <v>0</v>
      </c>
      <c r="E55" s="572"/>
      <c r="F55" s="300"/>
    </row>
    <row r="56" spans="2:23" ht="15" thickBot="1" x14ac:dyDescent="0.25">
      <c r="B56" s="209">
        <f t="shared" si="1"/>
        <v>41293</v>
      </c>
      <c r="C56" s="352" t="s">
        <v>108</v>
      </c>
      <c r="D56" s="571">
        <f>SUM(W10:W35)</f>
        <v>0</v>
      </c>
      <c r="E56" s="572"/>
    </row>
    <row r="57" spans="2:23" ht="15" thickBot="1" x14ac:dyDescent="0.25">
      <c r="B57" s="209">
        <f t="shared" si="1"/>
        <v>41294</v>
      </c>
      <c r="C57" s="352" t="s">
        <v>108</v>
      </c>
      <c r="D57" s="571">
        <f>SUM(X10:X35)</f>
        <v>0</v>
      </c>
      <c r="E57" s="572"/>
    </row>
    <row r="58" spans="2:23" ht="15" thickBot="1" x14ac:dyDescent="0.25">
      <c r="B58" s="209">
        <f t="shared" si="1"/>
        <v>41295</v>
      </c>
      <c r="C58" s="352" t="s">
        <v>108</v>
      </c>
      <c r="D58" s="571">
        <f>SUM(Y10:Y35)</f>
        <v>0</v>
      </c>
      <c r="E58" s="572"/>
      <c r="F58" s="300"/>
    </row>
    <row r="59" spans="2:23" ht="15" thickBot="1" x14ac:dyDescent="0.25">
      <c r="B59" s="209">
        <f t="shared" si="1"/>
        <v>41296</v>
      </c>
      <c r="C59" s="352" t="s">
        <v>108</v>
      </c>
      <c r="D59" s="571">
        <f>SUM(Z10:Z35)</f>
        <v>0</v>
      </c>
      <c r="E59" s="572"/>
    </row>
    <row r="60" spans="2:23" ht="15" thickBot="1" x14ac:dyDescent="0.25">
      <c r="B60" s="209">
        <f t="shared" si="1"/>
        <v>41297</v>
      </c>
      <c r="C60" s="352" t="s">
        <v>108</v>
      </c>
      <c r="D60" s="571">
        <f>SUM(AA10:AA35)</f>
        <v>0</v>
      </c>
      <c r="E60" s="572"/>
    </row>
    <row r="61" spans="2:23" ht="15" thickBot="1" x14ac:dyDescent="0.25">
      <c r="B61" s="209">
        <f t="shared" si="1"/>
        <v>41298</v>
      </c>
      <c r="C61" s="352" t="s">
        <v>108</v>
      </c>
      <c r="D61" s="571">
        <f>SUM(AB10:AB35)</f>
        <v>0</v>
      </c>
      <c r="E61" s="572"/>
      <c r="F61" s="300"/>
    </row>
    <row r="62" spans="2:23" ht="15" thickBot="1" x14ac:dyDescent="0.25">
      <c r="B62" s="209">
        <f t="shared" si="1"/>
        <v>41299</v>
      </c>
      <c r="C62" s="352" t="s">
        <v>108</v>
      </c>
      <c r="D62" s="571">
        <f>SUM(AC10:AC35)</f>
        <v>0</v>
      </c>
      <c r="E62" s="572"/>
    </row>
    <row r="63" spans="2:23" ht="15" thickBot="1" x14ac:dyDescent="0.25">
      <c r="B63" s="209">
        <f t="shared" si="1"/>
        <v>41300</v>
      </c>
      <c r="C63" s="352" t="s">
        <v>108</v>
      </c>
      <c r="D63" s="571">
        <f>SUM(AD10:AD35)</f>
        <v>0</v>
      </c>
      <c r="E63" s="572"/>
    </row>
    <row r="64" spans="2:23" ht="15" thickBot="1" x14ac:dyDescent="0.25">
      <c r="B64" s="209">
        <f t="shared" si="1"/>
        <v>41301</v>
      </c>
      <c r="C64" s="352" t="s">
        <v>108</v>
      </c>
      <c r="D64" s="571">
        <f>SUM(AE10:AE35)</f>
        <v>0</v>
      </c>
      <c r="E64" s="572"/>
      <c r="F64" s="300"/>
    </row>
    <row r="65" spans="2:6" ht="15" thickBot="1" x14ac:dyDescent="0.25">
      <c r="B65" s="209">
        <f t="shared" si="1"/>
        <v>41302</v>
      </c>
      <c r="C65" s="352" t="s">
        <v>108</v>
      </c>
      <c r="D65" s="571">
        <f>SUM(AF10:AF35)</f>
        <v>0</v>
      </c>
      <c r="E65" s="572"/>
    </row>
    <row r="66" spans="2:6" ht="15" thickBot="1" x14ac:dyDescent="0.25">
      <c r="B66" s="296">
        <f t="shared" si="1"/>
        <v>41303</v>
      </c>
      <c r="C66" s="352" t="s">
        <v>108</v>
      </c>
      <c r="D66" s="571">
        <f>SUM(AG10:AG35)</f>
        <v>0</v>
      </c>
      <c r="E66" s="572"/>
    </row>
    <row r="67" spans="2:6" x14ac:dyDescent="0.2">
      <c r="D67" s="564">
        <f>SUM(D37:D66)</f>
        <v>0</v>
      </c>
      <c r="E67" s="564"/>
      <c r="F67" s="564"/>
    </row>
  </sheetData>
  <mergeCells count="43">
    <mergeCell ref="D46:E46"/>
    <mergeCell ref="Q42:W42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63:E63"/>
    <mergeCell ref="D64:E64"/>
    <mergeCell ref="D53:E53"/>
    <mergeCell ref="D54:E54"/>
    <mergeCell ref="D55:E55"/>
    <mergeCell ref="D56:E56"/>
    <mergeCell ref="D57:E57"/>
    <mergeCell ref="D58:E58"/>
    <mergeCell ref="D60:E60"/>
    <mergeCell ref="D52:E52"/>
    <mergeCell ref="D47:E47"/>
    <mergeCell ref="Q50:W50"/>
    <mergeCell ref="D61:E61"/>
    <mergeCell ref="D62:E62"/>
    <mergeCell ref="D49:E49"/>
    <mergeCell ref="D48:E48"/>
    <mergeCell ref="D67:F67"/>
    <mergeCell ref="AH7:AH9"/>
    <mergeCell ref="A7:A9"/>
    <mergeCell ref="D65:E65"/>
    <mergeCell ref="D66:E66"/>
    <mergeCell ref="J37:W38"/>
    <mergeCell ref="J40:W40"/>
    <mergeCell ref="J42:P42"/>
    <mergeCell ref="J46:P46"/>
    <mergeCell ref="J50:P50"/>
    <mergeCell ref="J44:W44"/>
    <mergeCell ref="J48:W48"/>
    <mergeCell ref="Q46:W46"/>
    <mergeCell ref="D59:E59"/>
    <mergeCell ref="D50:E50"/>
    <mergeCell ref="D51:E51"/>
  </mergeCells>
  <phoneticPr fontId="3"/>
  <pageMargins left="0.25" right="0.25" top="0.75" bottom="0.75" header="0.3" footer="0.3"/>
  <pageSetup paperSize="9" scale="76" fitToHeight="4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5"/>
  <sheetViews>
    <sheetView showGridLines="0" topLeftCell="A3" zoomScale="130" zoomScaleNormal="130" zoomScalePageLayoutView="130" workbookViewId="0">
      <selection activeCell="B33" sqref="B33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" style="3" customWidth="1"/>
    <col min="4" max="33" width="2.1640625" style="3" customWidth="1"/>
    <col min="34" max="16384" width="11" style="3"/>
  </cols>
  <sheetData>
    <row r="1" spans="1:33" x14ac:dyDescent="0.2">
      <c r="A1" s="190" t="s">
        <v>1</v>
      </c>
      <c r="B1" s="607" t="str">
        <f>'Event Budget Summary'!B3:C3</f>
        <v>16th September</v>
      </c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</row>
    <row r="2" spans="1:33" ht="3" customHeight="1" x14ac:dyDescent="0.2">
      <c r="A2" s="8"/>
    </row>
    <row r="3" spans="1:33" x14ac:dyDescent="0.2">
      <c r="A3" s="190" t="s">
        <v>2</v>
      </c>
      <c r="B3" s="607" t="str">
        <f>'Event Budget Summary'!B5:C5</f>
        <v>Niccy Hallifax</v>
      </c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</row>
    <row r="4" spans="1:33" ht="3" customHeight="1" x14ac:dyDescent="0.2">
      <c r="A4" s="8"/>
    </row>
    <row r="5" spans="1:33" x14ac:dyDescent="0.2">
      <c r="A5" s="190" t="s">
        <v>3</v>
      </c>
      <c r="B5" s="607" t="str">
        <f>'Event Budget Summary'!B7:C7</f>
        <v>Hull 2017</v>
      </c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</row>
    <row r="6" spans="1:33" ht="15" thickBot="1" x14ac:dyDescent="0.25"/>
    <row r="7" spans="1:33" x14ac:dyDescent="0.2">
      <c r="A7" s="599" t="s">
        <v>116</v>
      </c>
      <c r="B7" s="565" t="s">
        <v>61</v>
      </c>
      <c r="C7" s="565" t="s">
        <v>117</v>
      </c>
      <c r="D7" s="602" t="s">
        <v>118</v>
      </c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  <c r="AC7" s="603"/>
      <c r="AD7" s="603"/>
      <c r="AE7" s="603"/>
      <c r="AF7" s="603"/>
      <c r="AG7" s="604"/>
    </row>
    <row r="8" spans="1:33" x14ac:dyDescent="0.2">
      <c r="A8" s="600"/>
      <c r="B8" s="566"/>
      <c r="C8" s="566"/>
      <c r="D8" s="608" t="s">
        <v>119</v>
      </c>
      <c r="E8" s="605"/>
      <c r="F8" s="605"/>
      <c r="G8" s="605" t="s">
        <v>120</v>
      </c>
      <c r="H8" s="605"/>
      <c r="I8" s="605"/>
      <c r="J8" s="605" t="s">
        <v>121</v>
      </c>
      <c r="K8" s="605"/>
      <c r="L8" s="605"/>
      <c r="M8" s="605" t="s">
        <v>122</v>
      </c>
      <c r="N8" s="605"/>
      <c r="O8" s="605"/>
      <c r="P8" s="605" t="s">
        <v>123</v>
      </c>
      <c r="Q8" s="605"/>
      <c r="R8" s="605"/>
      <c r="S8" s="605" t="s">
        <v>124</v>
      </c>
      <c r="T8" s="605"/>
      <c r="U8" s="605"/>
      <c r="V8" s="605" t="s">
        <v>125</v>
      </c>
      <c r="W8" s="605"/>
      <c r="X8" s="605"/>
      <c r="Y8" s="605" t="s">
        <v>126</v>
      </c>
      <c r="Z8" s="605"/>
      <c r="AA8" s="605"/>
      <c r="AB8" s="605" t="s">
        <v>127</v>
      </c>
      <c r="AC8" s="605"/>
      <c r="AD8" s="605"/>
      <c r="AE8" s="605" t="s">
        <v>128</v>
      </c>
      <c r="AF8" s="605"/>
      <c r="AG8" s="606"/>
    </row>
    <row r="9" spans="1:33" ht="15" thickBot="1" x14ac:dyDescent="0.25">
      <c r="A9" s="601"/>
      <c r="B9" s="567"/>
      <c r="C9" s="567"/>
      <c r="D9" s="198" t="s">
        <v>35</v>
      </c>
      <c r="E9" s="199" t="s">
        <v>129</v>
      </c>
      <c r="F9" s="199" t="s">
        <v>37</v>
      </c>
      <c r="G9" s="199" t="s">
        <v>35</v>
      </c>
      <c r="H9" s="199" t="s">
        <v>129</v>
      </c>
      <c r="I9" s="199" t="s">
        <v>37</v>
      </c>
      <c r="J9" s="199" t="s">
        <v>35</v>
      </c>
      <c r="K9" s="199" t="s">
        <v>129</v>
      </c>
      <c r="L9" s="199" t="s">
        <v>37</v>
      </c>
      <c r="M9" s="199" t="s">
        <v>35</v>
      </c>
      <c r="N9" s="199" t="s">
        <v>129</v>
      </c>
      <c r="O9" s="199" t="s">
        <v>37</v>
      </c>
      <c r="P9" s="199" t="s">
        <v>35</v>
      </c>
      <c r="Q9" s="199" t="s">
        <v>129</v>
      </c>
      <c r="R9" s="199" t="s">
        <v>37</v>
      </c>
      <c r="S9" s="199" t="s">
        <v>35</v>
      </c>
      <c r="T9" s="199" t="s">
        <v>129</v>
      </c>
      <c r="U9" s="199" t="s">
        <v>37</v>
      </c>
      <c r="V9" s="199" t="s">
        <v>35</v>
      </c>
      <c r="W9" s="199" t="s">
        <v>129</v>
      </c>
      <c r="X9" s="199" t="s">
        <v>37</v>
      </c>
      <c r="Y9" s="199" t="s">
        <v>35</v>
      </c>
      <c r="Z9" s="199" t="s">
        <v>129</v>
      </c>
      <c r="AA9" s="199" t="s">
        <v>37</v>
      </c>
      <c r="AB9" s="199" t="s">
        <v>35</v>
      </c>
      <c r="AC9" s="199" t="s">
        <v>129</v>
      </c>
      <c r="AD9" s="199" t="s">
        <v>37</v>
      </c>
      <c r="AE9" s="199" t="s">
        <v>35</v>
      </c>
      <c r="AF9" s="199" t="s">
        <v>129</v>
      </c>
      <c r="AG9" s="200" t="s">
        <v>37</v>
      </c>
    </row>
    <row r="10" spans="1:33" ht="15" thickBot="1" x14ac:dyDescent="0.25">
      <c r="A10" s="347">
        <f>'Crew Costs'!A9</f>
        <v>1</v>
      </c>
      <c r="B10" s="347" t="str">
        <f>'Crew Costs'!B9</f>
        <v>CREW 1</v>
      </c>
      <c r="C10" s="348"/>
      <c r="D10" s="213"/>
      <c r="E10" s="214"/>
      <c r="F10" s="215"/>
      <c r="G10" s="213"/>
      <c r="H10" s="214"/>
      <c r="I10" s="215"/>
      <c r="J10" s="213"/>
      <c r="K10" s="214"/>
      <c r="L10" s="215"/>
      <c r="M10" s="213"/>
      <c r="N10" s="214"/>
      <c r="O10" s="215"/>
      <c r="P10" s="213"/>
      <c r="Q10" s="214"/>
      <c r="R10" s="215"/>
      <c r="S10" s="213"/>
      <c r="T10" s="214"/>
      <c r="U10" s="215"/>
      <c r="V10" s="213"/>
      <c r="W10" s="214"/>
      <c r="X10" s="215"/>
      <c r="Y10" s="213"/>
      <c r="Z10" s="214"/>
      <c r="AA10" s="215"/>
      <c r="AB10" s="213"/>
      <c r="AC10" s="214"/>
      <c r="AD10" s="215"/>
      <c r="AE10" s="213"/>
      <c r="AF10" s="214"/>
      <c r="AG10" s="215"/>
    </row>
    <row r="11" spans="1:33" ht="15" thickBot="1" x14ac:dyDescent="0.25">
      <c r="A11" s="347">
        <f>'Crew Costs'!A10</f>
        <v>2</v>
      </c>
      <c r="B11" s="347" t="str">
        <f>'Crew Costs'!B10</f>
        <v>CREW 2</v>
      </c>
      <c r="C11" s="349"/>
      <c r="D11" s="216"/>
      <c r="E11" s="217"/>
      <c r="F11" s="218"/>
      <c r="G11" s="216"/>
      <c r="H11" s="217"/>
      <c r="I11" s="218"/>
      <c r="J11" s="216"/>
      <c r="K11" s="217"/>
      <c r="L11" s="218"/>
      <c r="M11" s="216"/>
      <c r="N11" s="217"/>
      <c r="O11" s="218"/>
      <c r="P11" s="216"/>
      <c r="Q11" s="217"/>
      <c r="R11" s="218"/>
      <c r="S11" s="216"/>
      <c r="T11" s="217"/>
      <c r="U11" s="218"/>
      <c r="V11" s="216"/>
      <c r="W11" s="217"/>
      <c r="X11" s="218"/>
      <c r="Y11" s="216"/>
      <c r="Z11" s="217"/>
      <c r="AA11" s="218"/>
      <c r="AB11" s="216"/>
      <c r="AC11" s="217"/>
      <c r="AD11" s="218"/>
      <c r="AE11" s="216"/>
      <c r="AF11" s="217"/>
      <c r="AG11" s="218"/>
    </row>
    <row r="12" spans="1:33" ht="15" thickBot="1" x14ac:dyDescent="0.25">
      <c r="A12" s="347">
        <f>'Crew Costs'!A11</f>
        <v>3</v>
      </c>
      <c r="B12" s="347" t="str">
        <f>'Crew Costs'!B11</f>
        <v>CREW 3</v>
      </c>
      <c r="C12" s="349"/>
      <c r="D12" s="216"/>
      <c r="E12" s="217"/>
      <c r="F12" s="218"/>
      <c r="G12" s="216"/>
      <c r="H12" s="217"/>
      <c r="I12" s="218"/>
      <c r="J12" s="216"/>
      <c r="K12" s="217"/>
      <c r="L12" s="218"/>
      <c r="M12" s="216"/>
      <c r="N12" s="217"/>
      <c r="O12" s="218"/>
      <c r="P12" s="216"/>
      <c r="Q12" s="217"/>
      <c r="R12" s="218"/>
      <c r="S12" s="216"/>
      <c r="T12" s="217"/>
      <c r="U12" s="218"/>
      <c r="V12" s="216"/>
      <c r="W12" s="217"/>
      <c r="X12" s="218"/>
      <c r="Y12" s="216"/>
      <c r="Z12" s="217"/>
      <c r="AA12" s="218"/>
      <c r="AB12" s="216"/>
      <c r="AC12" s="217"/>
      <c r="AD12" s="218"/>
      <c r="AE12" s="216"/>
      <c r="AF12" s="217"/>
      <c r="AG12" s="218"/>
    </row>
    <row r="13" spans="1:33" ht="15" thickBot="1" x14ac:dyDescent="0.25">
      <c r="A13" s="347">
        <f>'Crew Costs'!A12</f>
        <v>4</v>
      </c>
      <c r="B13" s="347" t="str">
        <f>'Crew Costs'!B12</f>
        <v>CREW 4</v>
      </c>
      <c r="C13" s="349"/>
      <c r="D13" s="216"/>
      <c r="E13" s="217"/>
      <c r="F13" s="218"/>
      <c r="G13" s="216"/>
      <c r="H13" s="217"/>
      <c r="I13" s="218"/>
      <c r="J13" s="216"/>
      <c r="K13" s="217"/>
      <c r="L13" s="218"/>
      <c r="M13" s="216"/>
      <c r="N13" s="217"/>
      <c r="O13" s="218"/>
      <c r="P13" s="216"/>
      <c r="Q13" s="217"/>
      <c r="R13" s="218"/>
      <c r="S13" s="216"/>
      <c r="T13" s="217"/>
      <c r="U13" s="218"/>
      <c r="V13" s="216"/>
      <c r="W13" s="217"/>
      <c r="X13" s="218"/>
      <c r="Y13" s="216"/>
      <c r="Z13" s="217"/>
      <c r="AA13" s="218"/>
      <c r="AB13" s="216"/>
      <c r="AC13" s="217"/>
      <c r="AD13" s="218"/>
      <c r="AE13" s="216"/>
      <c r="AF13" s="217"/>
      <c r="AG13" s="218"/>
    </row>
    <row r="14" spans="1:33" ht="15" thickBot="1" x14ac:dyDescent="0.25">
      <c r="A14" s="347">
        <f>'Crew Costs'!A13</f>
        <v>5</v>
      </c>
      <c r="B14" s="347" t="str">
        <f>'Crew Costs'!B13</f>
        <v>CREW 5</v>
      </c>
      <c r="C14" s="349"/>
      <c r="D14" s="216"/>
      <c r="E14" s="217"/>
      <c r="F14" s="218"/>
      <c r="G14" s="216"/>
      <c r="H14" s="217"/>
      <c r="I14" s="218"/>
      <c r="J14" s="216"/>
      <c r="K14" s="217"/>
      <c r="L14" s="218"/>
      <c r="M14" s="216"/>
      <c r="N14" s="217"/>
      <c r="O14" s="218"/>
      <c r="P14" s="216"/>
      <c r="Q14" s="217"/>
      <c r="R14" s="218"/>
      <c r="S14" s="216"/>
      <c r="T14" s="217"/>
      <c r="U14" s="218"/>
      <c r="V14" s="216"/>
      <c r="W14" s="217"/>
      <c r="X14" s="218"/>
      <c r="Y14" s="216"/>
      <c r="Z14" s="217"/>
      <c r="AA14" s="218"/>
      <c r="AB14" s="216"/>
      <c r="AC14" s="217"/>
      <c r="AD14" s="218"/>
      <c r="AE14" s="216"/>
      <c r="AF14" s="217"/>
      <c r="AG14" s="218"/>
    </row>
    <row r="15" spans="1:33" ht="15" thickBot="1" x14ac:dyDescent="0.25">
      <c r="A15" s="347">
        <f>'Crew Costs'!A14</f>
        <v>6</v>
      </c>
      <c r="B15" s="347" t="str">
        <f>'Crew Costs'!B14</f>
        <v>CREW 6</v>
      </c>
      <c r="C15" s="349"/>
      <c r="D15" s="216"/>
      <c r="E15" s="217"/>
      <c r="F15" s="218"/>
      <c r="G15" s="216"/>
      <c r="H15" s="217"/>
      <c r="I15" s="218"/>
      <c r="J15" s="216"/>
      <c r="K15" s="217"/>
      <c r="L15" s="218"/>
      <c r="M15" s="216"/>
      <c r="N15" s="217"/>
      <c r="O15" s="218"/>
      <c r="P15" s="216"/>
      <c r="Q15" s="217"/>
      <c r="R15" s="218"/>
      <c r="S15" s="216"/>
      <c r="T15" s="217"/>
      <c r="U15" s="218"/>
      <c r="V15" s="216"/>
      <c r="W15" s="217"/>
      <c r="X15" s="218"/>
      <c r="Y15" s="216"/>
      <c r="Z15" s="217"/>
      <c r="AA15" s="218"/>
      <c r="AB15" s="216"/>
      <c r="AC15" s="217"/>
      <c r="AD15" s="218"/>
      <c r="AE15" s="216"/>
      <c r="AF15" s="217"/>
      <c r="AG15" s="218"/>
    </row>
    <row r="16" spans="1:33" ht="15" thickBot="1" x14ac:dyDescent="0.25">
      <c r="A16" s="347">
        <f>'Crew Costs'!A15</f>
        <v>7</v>
      </c>
      <c r="B16" s="347" t="str">
        <f>'Crew Costs'!B15</f>
        <v>CREW 7</v>
      </c>
      <c r="C16" s="349"/>
      <c r="D16" s="216"/>
      <c r="E16" s="217"/>
      <c r="F16" s="218"/>
      <c r="G16" s="216"/>
      <c r="H16" s="217"/>
      <c r="I16" s="218"/>
      <c r="J16" s="216"/>
      <c r="K16" s="217"/>
      <c r="L16" s="218"/>
      <c r="M16" s="216"/>
      <c r="N16" s="217"/>
      <c r="O16" s="218"/>
      <c r="P16" s="216"/>
      <c r="Q16" s="217"/>
      <c r="R16" s="218"/>
      <c r="S16" s="216"/>
      <c r="T16" s="217"/>
      <c r="U16" s="218"/>
      <c r="V16" s="216"/>
      <c r="W16" s="217"/>
      <c r="X16" s="218"/>
      <c r="Y16" s="216"/>
      <c r="Z16" s="217"/>
      <c r="AA16" s="218"/>
      <c r="AB16" s="216"/>
      <c r="AC16" s="217"/>
      <c r="AD16" s="218"/>
      <c r="AE16" s="216"/>
      <c r="AF16" s="217"/>
      <c r="AG16" s="218"/>
    </row>
    <row r="17" spans="1:33" ht="15" thickBot="1" x14ac:dyDescent="0.25">
      <c r="A17" s="347">
        <f>'Crew Costs'!A16</f>
        <v>8</v>
      </c>
      <c r="B17" s="347" t="str">
        <f>'Crew Costs'!B16</f>
        <v>CREW 8</v>
      </c>
      <c r="C17" s="349"/>
      <c r="D17" s="216"/>
      <c r="E17" s="217"/>
      <c r="F17" s="218"/>
      <c r="G17" s="216"/>
      <c r="H17" s="217"/>
      <c r="I17" s="218"/>
      <c r="J17" s="216"/>
      <c r="K17" s="217"/>
      <c r="L17" s="218"/>
      <c r="M17" s="216"/>
      <c r="N17" s="217"/>
      <c r="O17" s="218"/>
      <c r="P17" s="216"/>
      <c r="Q17" s="217"/>
      <c r="R17" s="218"/>
      <c r="S17" s="216"/>
      <c r="T17" s="217"/>
      <c r="U17" s="218"/>
      <c r="V17" s="216"/>
      <c r="W17" s="217"/>
      <c r="X17" s="218"/>
      <c r="Y17" s="216"/>
      <c r="Z17" s="217"/>
      <c r="AA17" s="218"/>
      <c r="AB17" s="216"/>
      <c r="AC17" s="217"/>
      <c r="AD17" s="218"/>
      <c r="AE17" s="216"/>
      <c r="AF17" s="217"/>
      <c r="AG17" s="218"/>
    </row>
    <row r="18" spans="1:33" ht="15" thickBot="1" x14ac:dyDescent="0.25">
      <c r="A18" s="347">
        <f>'Crew Costs'!A17</f>
        <v>9</v>
      </c>
      <c r="B18" s="347" t="str">
        <f>'Crew Costs'!B17</f>
        <v>CREW 9</v>
      </c>
      <c r="C18" s="349"/>
      <c r="D18" s="216"/>
      <c r="E18" s="217"/>
      <c r="F18" s="218"/>
      <c r="G18" s="216"/>
      <c r="H18" s="217"/>
      <c r="I18" s="218"/>
      <c r="J18" s="216"/>
      <c r="K18" s="217"/>
      <c r="L18" s="218"/>
      <c r="M18" s="216"/>
      <c r="N18" s="217"/>
      <c r="O18" s="218"/>
      <c r="P18" s="216"/>
      <c r="Q18" s="217"/>
      <c r="R18" s="218"/>
      <c r="S18" s="216"/>
      <c r="T18" s="217"/>
      <c r="U18" s="218"/>
      <c r="V18" s="216"/>
      <c r="W18" s="217"/>
      <c r="X18" s="218"/>
      <c r="Y18" s="216"/>
      <c r="Z18" s="217"/>
      <c r="AA18" s="218"/>
      <c r="AB18" s="216"/>
      <c r="AC18" s="217"/>
      <c r="AD18" s="218"/>
      <c r="AE18" s="216"/>
      <c r="AF18" s="217"/>
      <c r="AG18" s="218"/>
    </row>
    <row r="19" spans="1:33" ht="15" thickBot="1" x14ac:dyDescent="0.25">
      <c r="A19" s="347">
        <f>'Crew Costs'!A18</f>
        <v>10</v>
      </c>
      <c r="B19" s="347" t="str">
        <f>'Crew Costs'!B18</f>
        <v>CREW 10</v>
      </c>
      <c r="C19" s="349"/>
      <c r="D19" s="216"/>
      <c r="E19" s="217"/>
      <c r="F19" s="218"/>
      <c r="G19" s="216"/>
      <c r="H19" s="217"/>
      <c r="I19" s="218"/>
      <c r="J19" s="216"/>
      <c r="K19" s="217"/>
      <c r="L19" s="218"/>
      <c r="M19" s="216"/>
      <c r="N19" s="217"/>
      <c r="O19" s="218"/>
      <c r="P19" s="216"/>
      <c r="Q19" s="217"/>
      <c r="R19" s="218"/>
      <c r="S19" s="216"/>
      <c r="T19" s="217"/>
      <c r="U19" s="218"/>
      <c r="V19" s="216"/>
      <c r="W19" s="217"/>
      <c r="X19" s="218"/>
      <c r="Y19" s="216"/>
      <c r="Z19" s="217"/>
      <c r="AA19" s="218"/>
      <c r="AB19" s="216"/>
      <c r="AC19" s="217"/>
      <c r="AD19" s="218"/>
      <c r="AE19" s="216"/>
      <c r="AF19" s="217"/>
      <c r="AG19" s="218"/>
    </row>
    <row r="20" spans="1:33" ht="15" thickBot="1" x14ac:dyDescent="0.25">
      <c r="A20" s="347">
        <f>'Crew Costs'!A19</f>
        <v>11</v>
      </c>
      <c r="B20" s="347" t="str">
        <f>'Crew Costs'!B19</f>
        <v>CREW 11</v>
      </c>
      <c r="C20" s="349"/>
      <c r="D20" s="216"/>
      <c r="E20" s="217"/>
      <c r="F20" s="218"/>
      <c r="G20" s="216"/>
      <c r="H20" s="217"/>
      <c r="I20" s="218"/>
      <c r="J20" s="216"/>
      <c r="K20" s="217"/>
      <c r="L20" s="218"/>
      <c r="M20" s="216"/>
      <c r="N20" s="217"/>
      <c r="O20" s="218"/>
      <c r="P20" s="216"/>
      <c r="Q20" s="217"/>
      <c r="R20" s="218"/>
      <c r="S20" s="216"/>
      <c r="T20" s="217"/>
      <c r="U20" s="218"/>
      <c r="V20" s="216"/>
      <c r="W20" s="217"/>
      <c r="X20" s="218"/>
      <c r="Y20" s="216"/>
      <c r="Z20" s="217"/>
      <c r="AA20" s="218"/>
      <c r="AB20" s="216"/>
      <c r="AC20" s="217"/>
      <c r="AD20" s="218"/>
      <c r="AE20" s="216"/>
      <c r="AF20" s="217"/>
      <c r="AG20" s="218"/>
    </row>
    <row r="21" spans="1:33" ht="15" thickBot="1" x14ac:dyDescent="0.25">
      <c r="A21" s="347">
        <f>'Crew Costs'!A20</f>
        <v>12</v>
      </c>
      <c r="B21" s="347" t="str">
        <f>'Crew Costs'!B20</f>
        <v>CREW 12</v>
      </c>
      <c r="C21" s="349"/>
      <c r="D21" s="216"/>
      <c r="E21" s="217"/>
      <c r="F21" s="218"/>
      <c r="G21" s="216"/>
      <c r="H21" s="217"/>
      <c r="I21" s="218"/>
      <c r="J21" s="216"/>
      <c r="K21" s="217"/>
      <c r="L21" s="218"/>
      <c r="M21" s="216"/>
      <c r="N21" s="217"/>
      <c r="O21" s="218"/>
      <c r="P21" s="216"/>
      <c r="Q21" s="217"/>
      <c r="R21" s="218"/>
      <c r="S21" s="216"/>
      <c r="T21" s="217"/>
      <c r="U21" s="218"/>
      <c r="V21" s="216"/>
      <c r="W21" s="217"/>
      <c r="X21" s="218"/>
      <c r="Y21" s="216"/>
      <c r="Z21" s="217"/>
      <c r="AA21" s="218"/>
      <c r="AB21" s="216"/>
      <c r="AC21" s="217"/>
      <c r="AD21" s="218"/>
      <c r="AE21" s="216"/>
      <c r="AF21" s="217"/>
      <c r="AG21" s="218"/>
    </row>
    <row r="22" spans="1:33" ht="15" thickBot="1" x14ac:dyDescent="0.25">
      <c r="A22" s="347">
        <f>'Crew Costs'!A21</f>
        <v>13</v>
      </c>
      <c r="B22" s="347" t="str">
        <f>'Crew Costs'!B21</f>
        <v>CREW 13</v>
      </c>
      <c r="C22" s="349"/>
      <c r="D22" s="216"/>
      <c r="E22" s="217"/>
      <c r="F22" s="218"/>
      <c r="G22" s="216"/>
      <c r="H22" s="217"/>
      <c r="I22" s="218"/>
      <c r="J22" s="216"/>
      <c r="K22" s="217"/>
      <c r="L22" s="218"/>
      <c r="M22" s="216"/>
      <c r="N22" s="217"/>
      <c r="O22" s="218"/>
      <c r="P22" s="216"/>
      <c r="Q22" s="217"/>
      <c r="R22" s="218"/>
      <c r="S22" s="216"/>
      <c r="T22" s="217"/>
      <c r="U22" s="218"/>
      <c r="V22" s="216"/>
      <c r="W22" s="217"/>
      <c r="X22" s="218"/>
      <c r="Y22" s="216"/>
      <c r="Z22" s="217"/>
      <c r="AA22" s="218"/>
      <c r="AB22" s="216"/>
      <c r="AC22" s="217"/>
      <c r="AD22" s="218"/>
      <c r="AE22" s="216"/>
      <c r="AF22" s="217"/>
      <c r="AG22" s="218"/>
    </row>
    <row r="23" spans="1:33" ht="15" thickBot="1" x14ac:dyDescent="0.25">
      <c r="A23" s="347">
        <f>'Crew Costs'!A22</f>
        <v>14</v>
      </c>
      <c r="B23" s="347" t="str">
        <f>'Crew Costs'!B22</f>
        <v>CREW 14</v>
      </c>
      <c r="C23" s="349"/>
      <c r="D23" s="216"/>
      <c r="E23" s="217"/>
      <c r="F23" s="218"/>
      <c r="G23" s="216"/>
      <c r="H23" s="217"/>
      <c r="I23" s="218"/>
      <c r="J23" s="216"/>
      <c r="K23" s="217"/>
      <c r="L23" s="218"/>
      <c r="M23" s="216"/>
      <c r="N23" s="217"/>
      <c r="O23" s="218"/>
      <c r="P23" s="216"/>
      <c r="Q23" s="217"/>
      <c r="R23" s="218"/>
      <c r="S23" s="216"/>
      <c r="T23" s="217"/>
      <c r="U23" s="218"/>
      <c r="V23" s="216"/>
      <c r="W23" s="217"/>
      <c r="X23" s="218"/>
      <c r="Y23" s="216"/>
      <c r="Z23" s="217"/>
      <c r="AA23" s="218"/>
      <c r="AB23" s="216"/>
      <c r="AC23" s="217"/>
      <c r="AD23" s="218"/>
      <c r="AE23" s="216"/>
      <c r="AF23" s="217"/>
      <c r="AG23" s="218"/>
    </row>
    <row r="24" spans="1:33" ht="15" thickBot="1" x14ac:dyDescent="0.25">
      <c r="A24" s="347">
        <f>'Crew Costs'!A23</f>
        <v>15</v>
      </c>
      <c r="B24" s="347" t="str">
        <f>'Crew Costs'!B23</f>
        <v>CREW 15</v>
      </c>
      <c r="C24" s="349"/>
      <c r="D24" s="216"/>
      <c r="E24" s="217"/>
      <c r="F24" s="218"/>
      <c r="G24" s="216"/>
      <c r="H24" s="217"/>
      <c r="I24" s="218"/>
      <c r="J24" s="216"/>
      <c r="K24" s="217"/>
      <c r="L24" s="218"/>
      <c r="M24" s="216"/>
      <c r="N24" s="217"/>
      <c r="O24" s="218"/>
      <c r="P24" s="216"/>
      <c r="Q24" s="217"/>
      <c r="R24" s="218"/>
      <c r="S24" s="216"/>
      <c r="T24" s="217"/>
      <c r="U24" s="218"/>
      <c r="V24" s="216"/>
      <c r="W24" s="217"/>
      <c r="X24" s="218"/>
      <c r="Y24" s="216"/>
      <c r="Z24" s="217"/>
      <c r="AA24" s="218"/>
      <c r="AB24" s="216"/>
      <c r="AC24" s="217"/>
      <c r="AD24" s="218"/>
      <c r="AE24" s="216"/>
      <c r="AF24" s="217"/>
      <c r="AG24" s="218"/>
    </row>
    <row r="25" spans="1:33" ht="15" thickBot="1" x14ac:dyDescent="0.25">
      <c r="A25" s="347">
        <f>'Crew Costs'!A24</f>
        <v>16</v>
      </c>
      <c r="B25" s="347" t="str">
        <f>'Crew Costs'!B24</f>
        <v>CREW 16</v>
      </c>
      <c r="C25" s="349"/>
      <c r="D25" s="216"/>
      <c r="E25" s="217"/>
      <c r="F25" s="218"/>
      <c r="G25" s="216"/>
      <c r="H25" s="217"/>
      <c r="I25" s="218"/>
      <c r="J25" s="216"/>
      <c r="K25" s="217"/>
      <c r="L25" s="218"/>
      <c r="M25" s="216"/>
      <c r="N25" s="217"/>
      <c r="O25" s="218"/>
      <c r="P25" s="216"/>
      <c r="Q25" s="217"/>
      <c r="R25" s="218"/>
      <c r="S25" s="216"/>
      <c r="T25" s="217"/>
      <c r="U25" s="218"/>
      <c r="V25" s="216"/>
      <c r="W25" s="217"/>
      <c r="X25" s="218"/>
      <c r="Y25" s="216"/>
      <c r="Z25" s="217"/>
      <c r="AA25" s="218"/>
      <c r="AB25" s="216"/>
      <c r="AC25" s="217"/>
      <c r="AD25" s="218"/>
      <c r="AE25" s="216"/>
      <c r="AF25" s="217"/>
      <c r="AG25" s="218"/>
    </row>
    <row r="26" spans="1:33" ht="15" thickBot="1" x14ac:dyDescent="0.25">
      <c r="A26" s="347">
        <f>'Crew Costs'!A25</f>
        <v>17</v>
      </c>
      <c r="B26" s="347" t="str">
        <f>'Crew Costs'!B25</f>
        <v>CREW 17</v>
      </c>
      <c r="C26" s="349"/>
      <c r="D26" s="216"/>
      <c r="E26" s="217"/>
      <c r="F26" s="218"/>
      <c r="G26" s="216"/>
      <c r="H26" s="217"/>
      <c r="I26" s="218"/>
      <c r="J26" s="216"/>
      <c r="K26" s="217"/>
      <c r="L26" s="218"/>
      <c r="M26" s="216"/>
      <c r="N26" s="217"/>
      <c r="O26" s="218"/>
      <c r="P26" s="216"/>
      <c r="Q26" s="217"/>
      <c r="R26" s="218"/>
      <c r="S26" s="216"/>
      <c r="T26" s="217"/>
      <c r="U26" s="218"/>
      <c r="V26" s="216"/>
      <c r="W26" s="217"/>
      <c r="X26" s="218"/>
      <c r="Y26" s="216"/>
      <c r="Z26" s="217"/>
      <c r="AA26" s="218"/>
      <c r="AB26" s="216"/>
      <c r="AC26" s="217"/>
      <c r="AD26" s="218"/>
      <c r="AE26" s="216"/>
      <c r="AF26" s="217"/>
      <c r="AG26" s="218"/>
    </row>
    <row r="27" spans="1:33" ht="15" thickBot="1" x14ac:dyDescent="0.25">
      <c r="A27" s="347">
        <f>'Crew Costs'!A26</f>
        <v>18</v>
      </c>
      <c r="B27" s="347" t="str">
        <f>'Crew Costs'!B26</f>
        <v>CREW 18</v>
      </c>
      <c r="C27" s="349"/>
      <c r="D27" s="216"/>
      <c r="E27" s="217"/>
      <c r="F27" s="218"/>
      <c r="G27" s="216"/>
      <c r="H27" s="217"/>
      <c r="I27" s="218"/>
      <c r="J27" s="216"/>
      <c r="K27" s="217"/>
      <c r="L27" s="218"/>
      <c r="M27" s="216"/>
      <c r="N27" s="217"/>
      <c r="O27" s="218"/>
      <c r="P27" s="216"/>
      <c r="Q27" s="217"/>
      <c r="R27" s="218"/>
      <c r="S27" s="216"/>
      <c r="T27" s="217"/>
      <c r="U27" s="218"/>
      <c r="V27" s="216"/>
      <c r="W27" s="217"/>
      <c r="X27" s="218"/>
      <c r="Y27" s="216"/>
      <c r="Z27" s="217"/>
      <c r="AA27" s="218"/>
      <c r="AB27" s="216"/>
      <c r="AC27" s="217"/>
      <c r="AD27" s="218"/>
      <c r="AE27" s="216"/>
      <c r="AF27" s="217"/>
      <c r="AG27" s="218"/>
    </row>
    <row r="28" spans="1:33" ht="15" thickBot="1" x14ac:dyDescent="0.25">
      <c r="A28" s="347">
        <f>'Crew Costs'!A27</f>
        <v>19</v>
      </c>
      <c r="B28" s="347" t="str">
        <f>'Crew Costs'!B27</f>
        <v>CREW 19</v>
      </c>
      <c r="C28" s="349"/>
      <c r="D28" s="216"/>
      <c r="E28" s="217"/>
      <c r="F28" s="218"/>
      <c r="G28" s="216"/>
      <c r="H28" s="217"/>
      <c r="I28" s="218"/>
      <c r="J28" s="216"/>
      <c r="K28" s="217"/>
      <c r="L28" s="218"/>
      <c r="M28" s="216"/>
      <c r="N28" s="217"/>
      <c r="O28" s="218"/>
      <c r="P28" s="216"/>
      <c r="Q28" s="217"/>
      <c r="R28" s="218"/>
      <c r="S28" s="216"/>
      <c r="T28" s="217"/>
      <c r="U28" s="218"/>
      <c r="V28" s="216"/>
      <c r="W28" s="217"/>
      <c r="X28" s="218"/>
      <c r="Y28" s="216"/>
      <c r="Z28" s="217"/>
      <c r="AA28" s="218"/>
      <c r="AB28" s="216"/>
      <c r="AC28" s="217"/>
      <c r="AD28" s="218"/>
      <c r="AE28" s="216"/>
      <c r="AF28" s="217"/>
      <c r="AG28" s="218"/>
    </row>
    <row r="29" spans="1:33" ht="15" thickBot="1" x14ac:dyDescent="0.25">
      <c r="A29" s="347">
        <f>'Crew Costs'!A28</f>
        <v>0</v>
      </c>
      <c r="B29" s="347">
        <f>'Crew Costs'!B28</f>
        <v>0</v>
      </c>
      <c r="C29" s="349"/>
      <c r="D29" s="216"/>
      <c r="E29" s="217"/>
      <c r="F29" s="218"/>
      <c r="G29" s="216"/>
      <c r="H29" s="217"/>
      <c r="I29" s="218"/>
      <c r="J29" s="216"/>
      <c r="K29" s="217"/>
      <c r="L29" s="218"/>
      <c r="M29" s="216"/>
      <c r="N29" s="217"/>
      <c r="O29" s="218"/>
      <c r="P29" s="216"/>
      <c r="Q29" s="217"/>
      <c r="R29" s="218"/>
      <c r="S29" s="216"/>
      <c r="T29" s="217"/>
      <c r="U29" s="218"/>
      <c r="V29" s="216"/>
      <c r="W29" s="217"/>
      <c r="X29" s="218"/>
      <c r="Y29" s="216"/>
      <c r="Z29" s="217"/>
      <c r="AA29" s="218"/>
      <c r="AB29" s="216"/>
      <c r="AC29" s="217"/>
      <c r="AD29" s="218"/>
      <c r="AE29" s="216"/>
      <c r="AF29" s="217"/>
      <c r="AG29" s="218"/>
    </row>
    <row r="30" spans="1:33" ht="15" thickBot="1" x14ac:dyDescent="0.25">
      <c r="A30" s="347">
        <f>'Crew Costs'!A29</f>
        <v>0</v>
      </c>
      <c r="B30" s="347">
        <f>'Crew Costs'!B29</f>
        <v>0</v>
      </c>
      <c r="C30" s="349"/>
      <c r="D30" s="216"/>
      <c r="E30" s="217"/>
      <c r="F30" s="218"/>
      <c r="G30" s="216"/>
      <c r="H30" s="217"/>
      <c r="I30" s="218"/>
      <c r="J30" s="216"/>
      <c r="K30" s="217"/>
      <c r="L30" s="218"/>
      <c r="M30" s="216"/>
      <c r="N30" s="217"/>
      <c r="O30" s="218"/>
      <c r="P30" s="216"/>
      <c r="Q30" s="217"/>
      <c r="R30" s="218"/>
      <c r="S30" s="216"/>
      <c r="T30" s="217"/>
      <c r="U30" s="218"/>
      <c r="V30" s="216"/>
      <c r="W30" s="217"/>
      <c r="X30" s="218"/>
      <c r="Y30" s="216"/>
      <c r="Z30" s="217"/>
      <c r="AA30" s="218"/>
      <c r="AB30" s="216"/>
      <c r="AC30" s="217"/>
      <c r="AD30" s="218"/>
      <c r="AE30" s="216"/>
      <c r="AF30" s="217"/>
      <c r="AG30" s="218"/>
    </row>
    <row r="31" spans="1:33" ht="15" thickBot="1" x14ac:dyDescent="0.25">
      <c r="A31" s="347">
        <f>'Crew Costs'!A30</f>
        <v>0</v>
      </c>
      <c r="B31" s="347">
        <f>'Crew Costs'!B30</f>
        <v>0</v>
      </c>
      <c r="C31" s="349"/>
      <c r="D31" s="216"/>
      <c r="E31" s="217"/>
      <c r="F31" s="218"/>
      <c r="G31" s="216"/>
      <c r="H31" s="217"/>
      <c r="I31" s="218"/>
      <c r="J31" s="216"/>
      <c r="K31" s="217"/>
      <c r="L31" s="218"/>
      <c r="M31" s="216"/>
      <c r="N31" s="217"/>
      <c r="O31" s="218"/>
      <c r="P31" s="216"/>
      <c r="Q31" s="217"/>
      <c r="R31" s="218"/>
      <c r="S31" s="216"/>
      <c r="T31" s="217"/>
      <c r="U31" s="218"/>
      <c r="V31" s="216"/>
      <c r="W31" s="217"/>
      <c r="X31" s="218"/>
      <c r="Y31" s="216"/>
      <c r="Z31" s="217"/>
      <c r="AA31" s="218"/>
      <c r="AB31" s="216"/>
      <c r="AC31" s="217"/>
      <c r="AD31" s="218"/>
      <c r="AE31" s="216"/>
      <c r="AF31" s="217"/>
      <c r="AG31" s="218"/>
    </row>
    <row r="32" spans="1:33" ht="15" thickBot="1" x14ac:dyDescent="0.25">
      <c r="A32" s="347">
        <f>'Crew Costs'!A31</f>
        <v>0</v>
      </c>
      <c r="B32" s="347">
        <f>'Crew Costs'!B31</f>
        <v>0</v>
      </c>
      <c r="C32" s="349"/>
      <c r="D32" s="216"/>
      <c r="E32" s="217"/>
      <c r="F32" s="218"/>
      <c r="G32" s="216"/>
      <c r="H32" s="217"/>
      <c r="I32" s="218"/>
      <c r="J32" s="216"/>
      <c r="K32" s="217"/>
      <c r="L32" s="218"/>
      <c r="M32" s="216"/>
      <c r="N32" s="217"/>
      <c r="O32" s="218"/>
      <c r="P32" s="216"/>
      <c r="Q32" s="217"/>
      <c r="R32" s="218"/>
      <c r="S32" s="216"/>
      <c r="T32" s="217"/>
      <c r="U32" s="218"/>
      <c r="V32" s="216"/>
      <c r="W32" s="217"/>
      <c r="X32" s="218"/>
      <c r="Y32" s="216"/>
      <c r="Z32" s="217"/>
      <c r="AA32" s="218"/>
      <c r="AB32" s="216"/>
      <c r="AC32" s="217"/>
      <c r="AD32" s="218"/>
      <c r="AE32" s="216"/>
      <c r="AF32" s="217"/>
      <c r="AG32" s="218"/>
    </row>
    <row r="33" spans="1:33" ht="15" thickBot="1" x14ac:dyDescent="0.25">
      <c r="A33" s="347">
        <f>'Crew Costs'!A32</f>
        <v>0</v>
      </c>
      <c r="B33" s="347">
        <f>'Crew Costs'!B32</f>
        <v>0</v>
      </c>
      <c r="C33" s="349"/>
      <c r="D33" s="216"/>
      <c r="E33" s="217"/>
      <c r="F33" s="218"/>
      <c r="G33" s="216"/>
      <c r="H33" s="217"/>
      <c r="I33" s="218"/>
      <c r="J33" s="216"/>
      <c r="K33" s="217"/>
      <c r="L33" s="218"/>
      <c r="M33" s="216"/>
      <c r="N33" s="217"/>
      <c r="O33" s="218"/>
      <c r="P33" s="216"/>
      <c r="Q33" s="217"/>
      <c r="R33" s="218"/>
      <c r="S33" s="216"/>
      <c r="T33" s="217"/>
      <c r="U33" s="218"/>
      <c r="V33" s="216"/>
      <c r="W33" s="217"/>
      <c r="X33" s="218"/>
      <c r="Y33" s="216"/>
      <c r="Z33" s="217"/>
      <c r="AA33" s="218"/>
      <c r="AB33" s="216"/>
      <c r="AC33" s="217"/>
      <c r="AD33" s="218"/>
      <c r="AE33" s="216"/>
      <c r="AF33" s="217"/>
      <c r="AG33" s="218"/>
    </row>
    <row r="34" spans="1:33" ht="15" thickBot="1" x14ac:dyDescent="0.25">
      <c r="A34" s="347">
        <f>'Crew Costs'!A33</f>
        <v>0</v>
      </c>
      <c r="B34" s="347">
        <f>'Crew Costs'!B33</f>
        <v>0</v>
      </c>
      <c r="C34" s="349"/>
      <c r="D34" s="216"/>
      <c r="E34" s="217"/>
      <c r="F34" s="218"/>
      <c r="G34" s="216"/>
      <c r="H34" s="217"/>
      <c r="I34" s="218"/>
      <c r="J34" s="216"/>
      <c r="K34" s="217"/>
      <c r="L34" s="218"/>
      <c r="M34" s="216"/>
      <c r="N34" s="217"/>
      <c r="O34" s="218"/>
      <c r="P34" s="216"/>
      <c r="Q34" s="217"/>
      <c r="R34" s="218"/>
      <c r="S34" s="216"/>
      <c r="T34" s="217"/>
      <c r="U34" s="218"/>
      <c r="V34" s="216"/>
      <c r="W34" s="217"/>
      <c r="X34" s="218"/>
      <c r="Y34" s="216"/>
      <c r="Z34" s="217"/>
      <c r="AA34" s="218"/>
      <c r="AB34" s="216"/>
      <c r="AC34" s="217"/>
      <c r="AD34" s="218"/>
      <c r="AE34" s="216"/>
      <c r="AF34" s="217"/>
      <c r="AG34" s="218"/>
    </row>
    <row r="35" spans="1:33" ht="15" thickBot="1" x14ac:dyDescent="0.25">
      <c r="A35" s="347">
        <f>'Crew Costs'!A34</f>
        <v>0</v>
      </c>
      <c r="B35" s="347">
        <f>'Crew Costs'!B34</f>
        <v>0</v>
      </c>
      <c r="C35" s="349"/>
      <c r="D35" s="216"/>
      <c r="E35" s="217"/>
      <c r="F35" s="218"/>
      <c r="G35" s="216"/>
      <c r="H35" s="217"/>
      <c r="I35" s="218"/>
      <c r="J35" s="216"/>
      <c r="K35" s="217"/>
      <c r="L35" s="218"/>
      <c r="M35" s="216"/>
      <c r="N35" s="217"/>
      <c r="O35" s="218"/>
      <c r="P35" s="216"/>
      <c r="Q35" s="217"/>
      <c r="R35" s="218"/>
      <c r="S35" s="216"/>
      <c r="T35" s="217"/>
      <c r="U35" s="218"/>
      <c r="V35" s="216"/>
      <c r="W35" s="217"/>
      <c r="X35" s="218"/>
      <c r="Y35" s="216"/>
      <c r="Z35" s="217"/>
      <c r="AA35" s="218"/>
      <c r="AB35" s="216"/>
      <c r="AC35" s="217"/>
      <c r="AD35" s="218"/>
      <c r="AE35" s="216"/>
      <c r="AF35" s="217"/>
      <c r="AG35" s="218"/>
    </row>
    <row r="36" spans="1:33" ht="15" thickBot="1" x14ac:dyDescent="0.25">
      <c r="A36" s="347">
        <f>'Crew Costs'!A35</f>
        <v>0</v>
      </c>
      <c r="B36" s="347">
        <f>'Crew Costs'!B35</f>
        <v>0</v>
      </c>
      <c r="C36" s="349"/>
      <c r="D36" s="216"/>
      <c r="E36" s="217"/>
      <c r="F36" s="218"/>
      <c r="G36" s="216"/>
      <c r="H36" s="217"/>
      <c r="I36" s="218"/>
      <c r="J36" s="216"/>
      <c r="K36" s="217"/>
      <c r="L36" s="218"/>
      <c r="M36" s="216"/>
      <c r="N36" s="217"/>
      <c r="O36" s="218"/>
      <c r="P36" s="216"/>
      <c r="Q36" s="217"/>
      <c r="R36" s="218"/>
      <c r="S36" s="216"/>
      <c r="T36" s="217"/>
      <c r="U36" s="218"/>
      <c r="V36" s="216"/>
      <c r="W36" s="217"/>
      <c r="X36" s="218"/>
      <c r="Y36" s="216"/>
      <c r="Z36" s="217"/>
      <c r="AA36" s="218"/>
      <c r="AB36" s="216"/>
      <c r="AC36" s="217"/>
      <c r="AD36" s="218"/>
      <c r="AE36" s="216"/>
      <c r="AF36" s="217"/>
      <c r="AG36" s="218"/>
    </row>
    <row r="37" spans="1:33" ht="15" thickBot="1" x14ac:dyDescent="0.25">
      <c r="A37" s="347">
        <f>'Crew Costs'!A36</f>
        <v>0</v>
      </c>
      <c r="B37" s="347">
        <f>'Crew Costs'!B36</f>
        <v>0</v>
      </c>
      <c r="C37" s="349"/>
      <c r="D37" s="216"/>
      <c r="E37" s="217"/>
      <c r="F37" s="218"/>
      <c r="G37" s="216"/>
      <c r="H37" s="217"/>
      <c r="I37" s="218"/>
      <c r="J37" s="216"/>
      <c r="K37" s="217"/>
      <c r="L37" s="218"/>
      <c r="M37" s="216"/>
      <c r="N37" s="217"/>
      <c r="O37" s="218"/>
      <c r="P37" s="216"/>
      <c r="Q37" s="217"/>
      <c r="R37" s="218"/>
      <c r="S37" s="216"/>
      <c r="T37" s="217"/>
      <c r="U37" s="218"/>
      <c r="V37" s="216"/>
      <c r="W37" s="217"/>
      <c r="X37" s="218"/>
      <c r="Y37" s="216"/>
      <c r="Z37" s="217"/>
      <c r="AA37" s="218"/>
      <c r="AB37" s="216"/>
      <c r="AC37" s="217"/>
      <c r="AD37" s="218"/>
      <c r="AE37" s="216"/>
      <c r="AF37" s="217"/>
      <c r="AG37" s="218"/>
    </row>
    <row r="38" spans="1:33" ht="15" thickBot="1" x14ac:dyDescent="0.25">
      <c r="A38" s="347">
        <f>'Crew Costs'!A37</f>
        <v>0</v>
      </c>
      <c r="B38" s="347">
        <f>'Crew Costs'!B37</f>
        <v>0</v>
      </c>
      <c r="C38" s="349"/>
      <c r="D38" s="216"/>
      <c r="E38" s="217"/>
      <c r="F38" s="218"/>
      <c r="G38" s="216"/>
      <c r="H38" s="217"/>
      <c r="I38" s="218"/>
      <c r="J38" s="216"/>
      <c r="K38" s="217"/>
      <c r="L38" s="218"/>
      <c r="M38" s="216"/>
      <c r="N38" s="217"/>
      <c r="O38" s="218"/>
      <c r="P38" s="216"/>
      <c r="Q38" s="217"/>
      <c r="R38" s="218"/>
      <c r="S38" s="216"/>
      <c r="T38" s="217"/>
      <c r="U38" s="218"/>
      <c r="V38" s="216"/>
      <c r="W38" s="217"/>
      <c r="X38" s="218"/>
      <c r="Y38" s="216"/>
      <c r="Z38" s="217"/>
      <c r="AA38" s="218"/>
      <c r="AB38" s="216"/>
      <c r="AC38" s="217"/>
      <c r="AD38" s="218"/>
      <c r="AE38" s="216"/>
      <c r="AF38" s="217"/>
      <c r="AG38" s="218"/>
    </row>
    <row r="39" spans="1:33" ht="15" thickBot="1" x14ac:dyDescent="0.25">
      <c r="A39" s="347">
        <f>'Crew Costs'!A38</f>
        <v>0</v>
      </c>
      <c r="B39" s="347">
        <f>'Crew Costs'!B38</f>
        <v>0</v>
      </c>
      <c r="C39" s="349"/>
      <c r="D39" s="216"/>
      <c r="E39" s="217"/>
      <c r="F39" s="218"/>
      <c r="G39" s="216"/>
      <c r="H39" s="217"/>
      <c r="I39" s="218"/>
      <c r="J39" s="216"/>
      <c r="K39" s="217"/>
      <c r="L39" s="218"/>
      <c r="M39" s="216"/>
      <c r="N39" s="217"/>
      <c r="O39" s="218"/>
      <c r="P39" s="216"/>
      <c r="Q39" s="217"/>
      <c r="R39" s="218"/>
      <c r="S39" s="216"/>
      <c r="T39" s="217"/>
      <c r="U39" s="218"/>
      <c r="V39" s="216"/>
      <c r="W39" s="217"/>
      <c r="X39" s="218"/>
      <c r="Y39" s="216"/>
      <c r="Z39" s="217"/>
      <c r="AA39" s="218"/>
      <c r="AB39" s="216"/>
      <c r="AC39" s="217"/>
      <c r="AD39" s="218"/>
      <c r="AE39" s="216"/>
      <c r="AF39" s="217"/>
      <c r="AG39" s="218"/>
    </row>
    <row r="40" spans="1:33" ht="15" thickBot="1" x14ac:dyDescent="0.25">
      <c r="A40" s="347">
        <f>'Crew Costs'!A39</f>
        <v>0</v>
      </c>
      <c r="B40" s="347">
        <f>'Crew Costs'!B39</f>
        <v>0</v>
      </c>
      <c r="C40" s="349"/>
      <c r="D40" s="216"/>
      <c r="E40" s="217"/>
      <c r="F40" s="218"/>
      <c r="G40" s="216"/>
      <c r="H40" s="217"/>
      <c r="I40" s="218"/>
      <c r="J40" s="216"/>
      <c r="K40" s="217"/>
      <c r="L40" s="218"/>
      <c r="M40" s="216"/>
      <c r="N40" s="217"/>
      <c r="O40" s="218"/>
      <c r="P40" s="216"/>
      <c r="Q40" s="217"/>
      <c r="R40" s="218"/>
      <c r="S40" s="216"/>
      <c r="T40" s="217"/>
      <c r="U40" s="218"/>
      <c r="V40" s="216"/>
      <c r="W40" s="217"/>
      <c r="X40" s="218"/>
      <c r="Y40" s="216"/>
      <c r="Z40" s="217"/>
      <c r="AA40" s="218"/>
      <c r="AB40" s="216"/>
      <c r="AC40" s="217"/>
      <c r="AD40" s="218"/>
      <c r="AE40" s="216"/>
      <c r="AF40" s="217"/>
      <c r="AG40" s="218"/>
    </row>
    <row r="41" spans="1:33" ht="15" thickBot="1" x14ac:dyDescent="0.25">
      <c r="A41" s="347">
        <f>'Crew Costs'!A40</f>
        <v>0</v>
      </c>
      <c r="B41" s="347">
        <f>'Crew Costs'!B40</f>
        <v>0</v>
      </c>
      <c r="C41" s="349"/>
      <c r="D41" s="216"/>
      <c r="E41" s="217"/>
      <c r="F41" s="218"/>
      <c r="G41" s="216"/>
      <c r="H41" s="217"/>
      <c r="I41" s="218"/>
      <c r="J41" s="216"/>
      <c r="K41" s="217"/>
      <c r="L41" s="218"/>
      <c r="M41" s="216"/>
      <c r="N41" s="217"/>
      <c r="O41" s="218"/>
      <c r="P41" s="216"/>
      <c r="Q41" s="217"/>
      <c r="R41" s="218"/>
      <c r="S41" s="216"/>
      <c r="T41" s="217"/>
      <c r="U41" s="218"/>
      <c r="V41" s="216"/>
      <c r="W41" s="217"/>
      <c r="X41" s="218"/>
      <c r="Y41" s="216"/>
      <c r="Z41" s="217"/>
      <c r="AA41" s="218"/>
      <c r="AB41" s="216"/>
      <c r="AC41" s="217"/>
      <c r="AD41" s="218"/>
      <c r="AE41" s="216"/>
      <c r="AF41" s="217"/>
      <c r="AG41" s="218"/>
    </row>
    <row r="42" spans="1:33" ht="15" thickBot="1" x14ac:dyDescent="0.25">
      <c r="A42" s="347">
        <f>'Crew Costs'!A41</f>
        <v>0</v>
      </c>
      <c r="B42" s="347">
        <f>'Crew Costs'!B41</f>
        <v>0</v>
      </c>
      <c r="C42" s="349"/>
      <c r="D42" s="216"/>
      <c r="E42" s="217"/>
      <c r="F42" s="218"/>
      <c r="G42" s="216"/>
      <c r="H42" s="217"/>
      <c r="I42" s="218"/>
      <c r="J42" s="216"/>
      <c r="K42" s="217"/>
      <c r="L42" s="218"/>
      <c r="M42" s="216"/>
      <c r="N42" s="217"/>
      <c r="O42" s="21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  <c r="AB42" s="216"/>
      <c r="AC42" s="217"/>
      <c r="AD42" s="218"/>
      <c r="AE42" s="216"/>
      <c r="AF42" s="217"/>
      <c r="AG42" s="218"/>
    </row>
    <row r="43" spans="1:33" ht="15" thickBot="1" x14ac:dyDescent="0.25">
      <c r="A43" s="347">
        <f>'Crew Costs'!A42</f>
        <v>0</v>
      </c>
      <c r="B43" s="347">
        <f>'Crew Costs'!B42</f>
        <v>0</v>
      </c>
      <c r="C43" s="349"/>
      <c r="D43" s="216"/>
      <c r="E43" s="217"/>
      <c r="F43" s="218"/>
      <c r="G43" s="216"/>
      <c r="H43" s="217"/>
      <c r="I43" s="218"/>
      <c r="J43" s="216"/>
      <c r="K43" s="217"/>
      <c r="L43" s="218"/>
      <c r="M43" s="216"/>
      <c r="N43" s="217"/>
      <c r="O43" s="218"/>
      <c r="P43" s="216"/>
      <c r="Q43" s="217"/>
      <c r="R43" s="218"/>
      <c r="S43" s="216"/>
      <c r="T43" s="217"/>
      <c r="U43" s="218"/>
      <c r="V43" s="216"/>
      <c r="W43" s="217"/>
      <c r="X43" s="218"/>
      <c r="Y43" s="216"/>
      <c r="Z43" s="217"/>
      <c r="AA43" s="218"/>
      <c r="AB43" s="216"/>
      <c r="AC43" s="217"/>
      <c r="AD43" s="218"/>
      <c r="AE43" s="216"/>
      <c r="AF43" s="217"/>
      <c r="AG43" s="218"/>
    </row>
    <row r="44" spans="1:33" ht="15" thickBot="1" x14ac:dyDescent="0.25">
      <c r="A44" s="347">
        <f>'Crew Costs'!A43</f>
        <v>0</v>
      </c>
      <c r="B44" s="347">
        <f>'Crew Costs'!B43</f>
        <v>0</v>
      </c>
      <c r="C44" s="349"/>
      <c r="D44" s="216"/>
      <c r="E44" s="217"/>
      <c r="F44" s="218"/>
      <c r="G44" s="216"/>
      <c r="H44" s="217"/>
      <c r="I44" s="218"/>
      <c r="J44" s="216"/>
      <c r="K44" s="217"/>
      <c r="L44" s="218"/>
      <c r="M44" s="216"/>
      <c r="N44" s="217"/>
      <c r="O44" s="218"/>
      <c r="P44" s="216"/>
      <c r="Q44" s="217"/>
      <c r="R44" s="218"/>
      <c r="S44" s="216"/>
      <c r="T44" s="217"/>
      <c r="U44" s="218"/>
      <c r="V44" s="216"/>
      <c r="W44" s="217"/>
      <c r="X44" s="218"/>
      <c r="Y44" s="216"/>
      <c r="Z44" s="217"/>
      <c r="AA44" s="218"/>
      <c r="AB44" s="216"/>
      <c r="AC44" s="217"/>
      <c r="AD44" s="218"/>
      <c r="AE44" s="216"/>
      <c r="AF44" s="217"/>
      <c r="AG44" s="218"/>
    </row>
    <row r="45" spans="1:33" ht="15" thickBot="1" x14ac:dyDescent="0.25">
      <c r="A45" s="347">
        <f>'Crew Costs'!A44</f>
        <v>0</v>
      </c>
      <c r="B45" s="347">
        <f>'Crew Costs'!B44</f>
        <v>0</v>
      </c>
      <c r="C45" s="349"/>
      <c r="D45" s="216"/>
      <c r="E45" s="217"/>
      <c r="F45" s="218"/>
      <c r="G45" s="216"/>
      <c r="H45" s="217"/>
      <c r="I45" s="218"/>
      <c r="J45" s="216"/>
      <c r="K45" s="217"/>
      <c r="L45" s="218"/>
      <c r="M45" s="216"/>
      <c r="N45" s="217"/>
      <c r="O45" s="218"/>
      <c r="P45" s="216"/>
      <c r="Q45" s="217"/>
      <c r="R45" s="218"/>
      <c r="S45" s="216"/>
      <c r="T45" s="217"/>
      <c r="U45" s="218"/>
      <c r="V45" s="216"/>
      <c r="W45" s="217"/>
      <c r="X45" s="218"/>
      <c r="Y45" s="216"/>
      <c r="Z45" s="217"/>
      <c r="AA45" s="218"/>
      <c r="AB45" s="216"/>
      <c r="AC45" s="217"/>
      <c r="AD45" s="218"/>
      <c r="AE45" s="216"/>
      <c r="AF45" s="217"/>
      <c r="AG45" s="218"/>
    </row>
    <row r="46" spans="1:33" ht="15" thickBot="1" x14ac:dyDescent="0.25">
      <c r="A46" s="347">
        <f>'Crew Costs'!A45</f>
        <v>0</v>
      </c>
      <c r="B46" s="347">
        <f>'Crew Costs'!B45</f>
        <v>0</v>
      </c>
      <c r="C46" s="349"/>
      <c r="D46" s="216"/>
      <c r="E46" s="217"/>
      <c r="F46" s="218"/>
      <c r="G46" s="216"/>
      <c r="H46" s="217"/>
      <c r="I46" s="218"/>
      <c r="J46" s="216"/>
      <c r="K46" s="217"/>
      <c r="L46" s="218"/>
      <c r="M46" s="216"/>
      <c r="N46" s="217"/>
      <c r="O46" s="218"/>
      <c r="P46" s="216"/>
      <c r="Q46" s="217"/>
      <c r="R46" s="218"/>
      <c r="S46" s="216"/>
      <c r="T46" s="217"/>
      <c r="U46" s="218"/>
      <c r="V46" s="216"/>
      <c r="W46" s="217"/>
      <c r="X46" s="218"/>
      <c r="Y46" s="216"/>
      <c r="Z46" s="217"/>
      <c r="AA46" s="218"/>
      <c r="AB46" s="216"/>
      <c r="AC46" s="217"/>
      <c r="AD46" s="218"/>
      <c r="AE46" s="216"/>
      <c r="AF46" s="217"/>
      <c r="AG46" s="218"/>
    </row>
    <row r="47" spans="1:33" ht="15" thickBot="1" x14ac:dyDescent="0.25">
      <c r="A47" s="347">
        <f>'Crew Costs'!A46</f>
        <v>0</v>
      </c>
      <c r="B47" s="347">
        <f>'Crew Costs'!B46</f>
        <v>0</v>
      </c>
      <c r="C47" s="349"/>
      <c r="D47" s="216"/>
      <c r="E47" s="217"/>
      <c r="F47" s="218"/>
      <c r="G47" s="216"/>
      <c r="H47" s="217"/>
      <c r="I47" s="218"/>
      <c r="J47" s="216"/>
      <c r="K47" s="217"/>
      <c r="L47" s="218"/>
      <c r="M47" s="216"/>
      <c r="N47" s="217"/>
      <c r="O47" s="218"/>
      <c r="P47" s="216"/>
      <c r="Q47" s="217"/>
      <c r="R47" s="218"/>
      <c r="S47" s="216"/>
      <c r="T47" s="217"/>
      <c r="U47" s="218"/>
      <c r="V47" s="216"/>
      <c r="W47" s="217"/>
      <c r="X47" s="218"/>
      <c r="Y47" s="216"/>
      <c r="Z47" s="217"/>
      <c r="AA47" s="218"/>
      <c r="AB47" s="216"/>
      <c r="AC47" s="217"/>
      <c r="AD47" s="218"/>
      <c r="AE47" s="216"/>
      <c r="AF47" s="217"/>
      <c r="AG47" s="218"/>
    </row>
    <row r="48" spans="1:33" ht="15" thickBot="1" x14ac:dyDescent="0.25">
      <c r="A48" s="347">
        <f>'Crew Costs'!A47</f>
        <v>0</v>
      </c>
      <c r="B48" s="347">
        <f>'Crew Costs'!B47</f>
        <v>0</v>
      </c>
      <c r="C48" s="349"/>
      <c r="D48" s="216"/>
      <c r="E48" s="217"/>
      <c r="F48" s="218"/>
      <c r="G48" s="216"/>
      <c r="H48" s="217"/>
      <c r="I48" s="218"/>
      <c r="J48" s="216"/>
      <c r="K48" s="217"/>
      <c r="L48" s="218"/>
      <c r="M48" s="216"/>
      <c r="N48" s="217"/>
      <c r="O48" s="218"/>
      <c r="P48" s="216"/>
      <c r="Q48" s="217"/>
      <c r="R48" s="218"/>
      <c r="S48" s="216"/>
      <c r="T48" s="217"/>
      <c r="U48" s="218"/>
      <c r="V48" s="216"/>
      <c r="W48" s="217"/>
      <c r="X48" s="218"/>
      <c r="Y48" s="216"/>
      <c r="Z48" s="217"/>
      <c r="AA48" s="218"/>
      <c r="AB48" s="216"/>
      <c r="AC48" s="217"/>
      <c r="AD48" s="218"/>
      <c r="AE48" s="216"/>
      <c r="AF48" s="217"/>
      <c r="AG48" s="218"/>
    </row>
    <row r="49" spans="1:33" ht="15" thickBot="1" x14ac:dyDescent="0.25">
      <c r="A49" s="347">
        <f>'Crew Costs'!A48</f>
        <v>0</v>
      </c>
      <c r="B49" s="347">
        <f>'Crew Costs'!B48</f>
        <v>0</v>
      </c>
      <c r="C49" s="349"/>
      <c r="D49" s="216"/>
      <c r="E49" s="217"/>
      <c r="F49" s="218"/>
      <c r="G49" s="216"/>
      <c r="H49" s="217"/>
      <c r="I49" s="218"/>
      <c r="J49" s="216"/>
      <c r="K49" s="217"/>
      <c r="L49" s="218"/>
      <c r="M49" s="216"/>
      <c r="N49" s="217"/>
      <c r="O49" s="218"/>
      <c r="P49" s="216"/>
      <c r="Q49" s="217"/>
      <c r="R49" s="218"/>
      <c r="S49" s="216"/>
      <c r="T49" s="217"/>
      <c r="U49" s="218"/>
      <c r="V49" s="216"/>
      <c r="W49" s="217"/>
      <c r="X49" s="218"/>
      <c r="Y49" s="216"/>
      <c r="Z49" s="217"/>
      <c r="AA49" s="218"/>
      <c r="AB49" s="216"/>
      <c r="AC49" s="217"/>
      <c r="AD49" s="218"/>
      <c r="AE49" s="216"/>
      <c r="AF49" s="217"/>
      <c r="AG49" s="218"/>
    </row>
    <row r="50" spans="1:33" ht="15" thickBot="1" x14ac:dyDescent="0.25">
      <c r="A50" s="347">
        <f>'Crew Costs'!A49</f>
        <v>0</v>
      </c>
      <c r="B50" s="347">
        <f>'Crew Costs'!B49</f>
        <v>0</v>
      </c>
      <c r="C50" s="349"/>
      <c r="D50" s="216"/>
      <c r="E50" s="217"/>
      <c r="F50" s="218"/>
      <c r="G50" s="216"/>
      <c r="H50" s="217"/>
      <c r="I50" s="218"/>
      <c r="J50" s="216"/>
      <c r="K50" s="217"/>
      <c r="L50" s="218"/>
      <c r="M50" s="216"/>
      <c r="N50" s="217"/>
      <c r="O50" s="218"/>
      <c r="P50" s="216"/>
      <c r="Q50" s="217"/>
      <c r="R50" s="218"/>
      <c r="S50" s="216"/>
      <c r="T50" s="217"/>
      <c r="U50" s="218"/>
      <c r="V50" s="216"/>
      <c r="W50" s="217"/>
      <c r="X50" s="218"/>
      <c r="Y50" s="216"/>
      <c r="Z50" s="217"/>
      <c r="AA50" s="218"/>
      <c r="AB50" s="216"/>
      <c r="AC50" s="217"/>
      <c r="AD50" s="218"/>
      <c r="AE50" s="216"/>
      <c r="AF50" s="217"/>
      <c r="AG50" s="218"/>
    </row>
    <row r="51" spans="1:33" ht="15" thickBot="1" x14ac:dyDescent="0.25">
      <c r="A51" s="347">
        <f>'Crew Costs'!A50</f>
        <v>0</v>
      </c>
      <c r="B51" s="347">
        <f>'Crew Costs'!B50</f>
        <v>0</v>
      </c>
      <c r="C51" s="349"/>
      <c r="D51" s="216"/>
      <c r="E51" s="217"/>
      <c r="F51" s="218"/>
      <c r="G51" s="216"/>
      <c r="H51" s="217"/>
      <c r="I51" s="218"/>
      <c r="J51" s="216"/>
      <c r="K51" s="217"/>
      <c r="L51" s="218"/>
      <c r="M51" s="216"/>
      <c r="N51" s="217"/>
      <c r="O51" s="218"/>
      <c r="P51" s="216"/>
      <c r="Q51" s="217"/>
      <c r="R51" s="218"/>
      <c r="S51" s="216"/>
      <c r="T51" s="217"/>
      <c r="U51" s="218"/>
      <c r="V51" s="216"/>
      <c r="W51" s="217"/>
      <c r="X51" s="218"/>
      <c r="Y51" s="216"/>
      <c r="Z51" s="217"/>
      <c r="AA51" s="218"/>
      <c r="AB51" s="216"/>
      <c r="AC51" s="217"/>
      <c r="AD51" s="218"/>
      <c r="AE51" s="216"/>
      <c r="AF51" s="217"/>
      <c r="AG51" s="218"/>
    </row>
    <row r="52" spans="1:33" ht="15" thickBot="1" x14ac:dyDescent="0.25">
      <c r="A52" s="347">
        <f>'Crew Costs'!A51</f>
        <v>0</v>
      </c>
      <c r="B52" s="347">
        <f>'Crew Costs'!B51</f>
        <v>0</v>
      </c>
      <c r="C52" s="349"/>
      <c r="D52" s="216"/>
      <c r="E52" s="217"/>
      <c r="F52" s="218"/>
      <c r="G52" s="216"/>
      <c r="H52" s="217"/>
      <c r="I52" s="218"/>
      <c r="J52" s="216"/>
      <c r="K52" s="217"/>
      <c r="L52" s="218"/>
      <c r="M52" s="216"/>
      <c r="N52" s="217"/>
      <c r="O52" s="218"/>
      <c r="P52" s="216"/>
      <c r="Q52" s="217"/>
      <c r="R52" s="218"/>
      <c r="S52" s="216"/>
      <c r="T52" s="217"/>
      <c r="U52" s="218"/>
      <c r="V52" s="216"/>
      <c r="W52" s="217"/>
      <c r="X52" s="218"/>
      <c r="Y52" s="216"/>
      <c r="Z52" s="217"/>
      <c r="AA52" s="218"/>
      <c r="AB52" s="216"/>
      <c r="AC52" s="217"/>
      <c r="AD52" s="218"/>
      <c r="AE52" s="216"/>
      <c r="AF52" s="217"/>
      <c r="AG52" s="218"/>
    </row>
    <row r="53" spans="1:33" ht="15" thickBot="1" x14ac:dyDescent="0.25">
      <c r="A53" s="347">
        <f>'Crew Costs'!A52</f>
        <v>0</v>
      </c>
      <c r="B53" s="347">
        <f>'Crew Costs'!B52</f>
        <v>0</v>
      </c>
      <c r="C53" s="349"/>
      <c r="D53" s="216"/>
      <c r="E53" s="217"/>
      <c r="F53" s="218"/>
      <c r="G53" s="216"/>
      <c r="H53" s="217"/>
      <c r="I53" s="218"/>
      <c r="J53" s="216"/>
      <c r="K53" s="217"/>
      <c r="L53" s="218"/>
      <c r="M53" s="216"/>
      <c r="N53" s="217"/>
      <c r="O53" s="218"/>
      <c r="P53" s="216"/>
      <c r="Q53" s="217"/>
      <c r="R53" s="218"/>
      <c r="S53" s="216"/>
      <c r="T53" s="217"/>
      <c r="U53" s="218"/>
      <c r="V53" s="216"/>
      <c r="W53" s="217"/>
      <c r="X53" s="218"/>
      <c r="Y53" s="216"/>
      <c r="Z53" s="217"/>
      <c r="AA53" s="218"/>
      <c r="AB53" s="216"/>
      <c r="AC53" s="217"/>
      <c r="AD53" s="218"/>
      <c r="AE53" s="216"/>
      <c r="AF53" s="217"/>
      <c r="AG53" s="218"/>
    </row>
    <row r="54" spans="1:33" ht="15" thickBot="1" x14ac:dyDescent="0.25">
      <c r="A54" s="347">
        <f>'Crew Costs'!A53</f>
        <v>0</v>
      </c>
      <c r="B54" s="347">
        <f>'Crew Costs'!B53</f>
        <v>0</v>
      </c>
      <c r="C54" s="350"/>
      <c r="D54" s="216"/>
      <c r="E54" s="217"/>
      <c r="F54" s="218"/>
      <c r="G54" s="216"/>
      <c r="H54" s="217"/>
      <c r="I54" s="218"/>
      <c r="J54" s="216"/>
      <c r="K54" s="217"/>
      <c r="L54" s="218"/>
      <c r="M54" s="216"/>
      <c r="N54" s="217"/>
      <c r="O54" s="218"/>
      <c r="P54" s="216"/>
      <c r="Q54" s="217"/>
      <c r="R54" s="218"/>
      <c r="S54" s="216"/>
      <c r="T54" s="217"/>
      <c r="U54" s="218"/>
      <c r="V54" s="216"/>
      <c r="W54" s="217"/>
      <c r="X54" s="218"/>
      <c r="Y54" s="216"/>
      <c r="Z54" s="217"/>
      <c r="AA54" s="218"/>
      <c r="AB54" s="216"/>
      <c r="AC54" s="217"/>
      <c r="AD54" s="218"/>
      <c r="AE54" s="216"/>
      <c r="AF54" s="217"/>
      <c r="AG54" s="218"/>
    </row>
    <row r="55" spans="1:33" ht="9" customHeight="1" thickBot="1" x14ac:dyDescent="0.25"/>
    <row r="56" spans="1:33" ht="15" thickBot="1" x14ac:dyDescent="0.25">
      <c r="B56" s="590" t="s">
        <v>119</v>
      </c>
      <c r="C56" s="219" t="s">
        <v>130</v>
      </c>
      <c r="D56" s="597">
        <f>SUM(D10:D54)</f>
        <v>0</v>
      </c>
      <c r="E56" s="598"/>
      <c r="J56" s="573" t="s">
        <v>109</v>
      </c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</row>
    <row r="57" spans="1:33" ht="15" thickBot="1" x14ac:dyDescent="0.25">
      <c r="B57" s="591"/>
      <c r="C57" s="220" t="s">
        <v>131</v>
      </c>
      <c r="D57" s="593">
        <f>SUM(E10:E54)</f>
        <v>0</v>
      </c>
      <c r="E57" s="594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</row>
    <row r="58" spans="1:33" ht="15" thickBot="1" x14ac:dyDescent="0.25">
      <c r="B58" s="592"/>
      <c r="C58" s="221" t="s">
        <v>132</v>
      </c>
      <c r="D58" s="595">
        <f>SUM(F10:F54)</f>
        <v>0</v>
      </c>
      <c r="E58" s="596"/>
    </row>
    <row r="59" spans="1:33" ht="15" thickBot="1" x14ac:dyDescent="0.25">
      <c r="B59" s="590" t="s">
        <v>120</v>
      </c>
      <c r="C59" s="219" t="s">
        <v>130</v>
      </c>
      <c r="D59" s="597">
        <f>SUM(G10:G54)</f>
        <v>0</v>
      </c>
      <c r="E59" s="598"/>
      <c r="J59" s="574" t="s">
        <v>133</v>
      </c>
      <c r="K59" s="574"/>
      <c r="L59" s="574"/>
      <c r="M59" s="574"/>
      <c r="N59" s="574"/>
      <c r="O59" s="574"/>
      <c r="P59" s="574"/>
      <c r="Q59" s="574"/>
      <c r="R59" s="574"/>
      <c r="S59" s="574"/>
      <c r="T59" s="574"/>
      <c r="U59" s="574"/>
      <c r="V59" s="574"/>
      <c r="W59" s="574"/>
    </row>
    <row r="60" spans="1:33" ht="15" thickBot="1" x14ac:dyDescent="0.25">
      <c r="B60" s="591"/>
      <c r="C60" s="220" t="s">
        <v>131</v>
      </c>
      <c r="D60" s="593">
        <f>SUM(H10:H54)</f>
        <v>0</v>
      </c>
      <c r="E60" s="594"/>
    </row>
    <row r="61" spans="1:33" ht="15" thickBot="1" x14ac:dyDescent="0.25">
      <c r="B61" s="592"/>
      <c r="C61" s="221" t="s">
        <v>132</v>
      </c>
      <c r="D61" s="595">
        <f>SUM(I10:I54)</f>
        <v>0</v>
      </c>
      <c r="E61" s="596"/>
      <c r="J61" s="587" t="s">
        <v>134</v>
      </c>
      <c r="K61" s="588"/>
      <c r="L61" s="588"/>
      <c r="M61" s="588"/>
      <c r="N61" s="588"/>
      <c r="O61" s="588"/>
      <c r="P61" s="589"/>
      <c r="Q61" s="584">
        <v>7.5</v>
      </c>
      <c r="R61" s="585"/>
      <c r="S61" s="585"/>
      <c r="T61" s="585"/>
      <c r="U61" s="585"/>
      <c r="V61" s="585"/>
      <c r="W61" s="586"/>
    </row>
    <row r="62" spans="1:33" ht="15" thickBot="1" x14ac:dyDescent="0.25">
      <c r="B62" s="590" t="s">
        <v>121</v>
      </c>
      <c r="C62" s="219" t="s">
        <v>130</v>
      </c>
      <c r="D62" s="597">
        <f>SUM(J10:J54)</f>
        <v>0</v>
      </c>
      <c r="E62" s="598"/>
      <c r="J62" s="8"/>
      <c r="K62" s="8"/>
      <c r="L62" s="8"/>
      <c r="M62" s="8"/>
      <c r="N62" s="8"/>
      <c r="O62" s="8"/>
      <c r="P62" s="8"/>
    </row>
    <row r="63" spans="1:33" ht="15" thickBot="1" x14ac:dyDescent="0.25">
      <c r="B63" s="591"/>
      <c r="C63" s="220" t="s">
        <v>131</v>
      </c>
      <c r="D63" s="593">
        <f>SUM(K10:K54)</f>
        <v>0</v>
      </c>
      <c r="E63" s="594"/>
      <c r="J63" s="587" t="s">
        <v>135</v>
      </c>
      <c r="K63" s="588"/>
      <c r="L63" s="588"/>
      <c r="M63" s="588"/>
      <c r="N63" s="588"/>
      <c r="O63" s="588"/>
      <c r="P63" s="589"/>
      <c r="Q63" s="584">
        <v>15</v>
      </c>
      <c r="R63" s="585"/>
      <c r="S63" s="585"/>
      <c r="T63" s="585"/>
      <c r="U63" s="585"/>
      <c r="V63" s="585"/>
      <c r="W63" s="586"/>
    </row>
    <row r="64" spans="1:33" ht="15" thickBot="1" x14ac:dyDescent="0.25">
      <c r="B64" s="592"/>
      <c r="C64" s="221" t="s">
        <v>132</v>
      </c>
      <c r="D64" s="595">
        <f>SUM(L10:L54)</f>
        <v>0</v>
      </c>
      <c r="E64" s="596"/>
      <c r="J64" s="8"/>
      <c r="K64" s="8"/>
      <c r="L64" s="8"/>
      <c r="M64" s="8"/>
      <c r="N64" s="8"/>
      <c r="O64" s="8"/>
      <c r="P64" s="8"/>
    </row>
    <row r="65" spans="2:23" ht="15" thickBot="1" x14ac:dyDescent="0.25">
      <c r="B65" s="590" t="s">
        <v>122</v>
      </c>
      <c r="C65" s="219" t="s">
        <v>130</v>
      </c>
      <c r="D65" s="597">
        <f>SUM(M10:M54)</f>
        <v>0</v>
      </c>
      <c r="E65" s="598"/>
      <c r="J65" s="587" t="s">
        <v>136</v>
      </c>
      <c r="K65" s="588"/>
      <c r="L65" s="588"/>
      <c r="M65" s="588"/>
      <c r="N65" s="588"/>
      <c r="O65" s="588"/>
      <c r="P65" s="589"/>
      <c r="Q65" s="584">
        <v>22.5</v>
      </c>
      <c r="R65" s="585"/>
      <c r="S65" s="585"/>
      <c r="T65" s="585"/>
      <c r="U65" s="585"/>
      <c r="V65" s="585"/>
      <c r="W65" s="586"/>
    </row>
    <row r="66" spans="2:23" ht="15" thickBot="1" x14ac:dyDescent="0.25">
      <c r="B66" s="591"/>
      <c r="C66" s="220" t="s">
        <v>131</v>
      </c>
      <c r="D66" s="593">
        <f>SUM(N10:N54)</f>
        <v>0</v>
      </c>
      <c r="E66" s="594"/>
    </row>
    <row r="67" spans="2:23" ht="15" thickBot="1" x14ac:dyDescent="0.25">
      <c r="B67" s="592"/>
      <c r="C67" s="221" t="s">
        <v>132</v>
      </c>
      <c r="D67" s="595">
        <f>SUM(O10:O54)</f>
        <v>0</v>
      </c>
      <c r="E67" s="596"/>
      <c r="J67" s="574" t="s">
        <v>137</v>
      </c>
      <c r="K67" s="574"/>
      <c r="L67" s="574"/>
      <c r="M67" s="574"/>
      <c r="N67" s="574"/>
      <c r="O67" s="574"/>
      <c r="P67" s="574"/>
      <c r="Q67" s="574"/>
      <c r="R67" s="574"/>
      <c r="S67" s="574"/>
      <c r="T67" s="574"/>
      <c r="U67" s="574"/>
      <c r="V67" s="574"/>
      <c r="W67" s="574"/>
    </row>
    <row r="68" spans="2:23" ht="15" thickBot="1" x14ac:dyDescent="0.25">
      <c r="B68" s="590" t="s">
        <v>123</v>
      </c>
      <c r="C68" s="219" t="s">
        <v>130</v>
      </c>
      <c r="D68" s="597">
        <f>SUM(P10:P54)</f>
        <v>0</v>
      </c>
      <c r="E68" s="598"/>
    </row>
    <row r="69" spans="2:23" ht="15" thickBot="1" x14ac:dyDescent="0.25">
      <c r="B69" s="591"/>
      <c r="C69" s="220" t="s">
        <v>131</v>
      </c>
      <c r="D69" s="593">
        <f>SUM(Q10:Q54)</f>
        <v>0</v>
      </c>
      <c r="E69" s="594"/>
      <c r="J69" s="587" t="s">
        <v>138</v>
      </c>
      <c r="K69" s="588"/>
      <c r="L69" s="588"/>
      <c r="M69" s="588"/>
      <c r="N69" s="588"/>
      <c r="O69" s="588"/>
      <c r="P69" s="589"/>
      <c r="Q69" s="578">
        <f>SUM(D56+D59+D62+D65+D68+D71+D74+D77+D80+D83)</f>
        <v>0</v>
      </c>
      <c r="R69" s="579"/>
      <c r="S69" s="579"/>
      <c r="T69" s="579"/>
      <c r="U69" s="579"/>
      <c r="V69" s="579"/>
      <c r="W69" s="580"/>
    </row>
    <row r="70" spans="2:23" ht="15" thickBot="1" x14ac:dyDescent="0.25">
      <c r="B70" s="592"/>
      <c r="C70" s="221" t="s">
        <v>132</v>
      </c>
      <c r="D70" s="595">
        <f>SUM(R10:R54)</f>
        <v>0</v>
      </c>
      <c r="E70" s="596"/>
    </row>
    <row r="71" spans="2:23" ht="15" thickBot="1" x14ac:dyDescent="0.25">
      <c r="B71" s="590" t="s">
        <v>124</v>
      </c>
      <c r="C71" s="219" t="s">
        <v>130</v>
      </c>
      <c r="D71" s="597">
        <f>SUM(S10:S54)</f>
        <v>0</v>
      </c>
      <c r="E71" s="598"/>
      <c r="J71" s="587" t="s">
        <v>139</v>
      </c>
      <c r="K71" s="588"/>
      <c r="L71" s="588"/>
      <c r="M71" s="588"/>
      <c r="N71" s="588"/>
      <c r="O71" s="588"/>
      <c r="P71" s="589"/>
      <c r="Q71" s="578">
        <f>SUM(D57+D60+D63+D66+D69+D72+D75+D78+D81+D84)</f>
        <v>0</v>
      </c>
      <c r="R71" s="579"/>
      <c r="S71" s="579"/>
      <c r="T71" s="579"/>
      <c r="U71" s="579"/>
      <c r="V71" s="579"/>
      <c r="W71" s="580"/>
    </row>
    <row r="72" spans="2:23" ht="15" thickBot="1" x14ac:dyDescent="0.25">
      <c r="B72" s="591"/>
      <c r="C72" s="220" t="s">
        <v>131</v>
      </c>
      <c r="D72" s="593">
        <f>SUM(T10:T54)</f>
        <v>0</v>
      </c>
      <c r="E72" s="594"/>
    </row>
    <row r="73" spans="2:23" ht="15" thickBot="1" x14ac:dyDescent="0.25">
      <c r="B73" s="592"/>
      <c r="C73" s="221" t="s">
        <v>132</v>
      </c>
      <c r="D73" s="595">
        <f>SUM(U10:U54)</f>
        <v>0</v>
      </c>
      <c r="E73" s="596"/>
      <c r="J73" s="587" t="s">
        <v>140</v>
      </c>
      <c r="K73" s="588"/>
      <c r="L73" s="588"/>
      <c r="M73" s="588"/>
      <c r="N73" s="588"/>
      <c r="O73" s="588"/>
      <c r="P73" s="589"/>
      <c r="Q73" s="578">
        <f>SUM(D58+D61+D64+D67+D70+D73+D76+D79+D82+D85)</f>
        <v>0</v>
      </c>
      <c r="R73" s="579"/>
      <c r="S73" s="579"/>
      <c r="T73" s="579"/>
      <c r="U73" s="579"/>
      <c r="V73" s="579"/>
      <c r="W73" s="580"/>
    </row>
    <row r="74" spans="2:23" ht="15" thickBot="1" x14ac:dyDescent="0.25">
      <c r="B74" s="590" t="s">
        <v>125</v>
      </c>
      <c r="C74" s="219" t="s">
        <v>130</v>
      </c>
      <c r="D74" s="597">
        <f>SUM(V10:V54)</f>
        <v>0</v>
      </c>
      <c r="E74" s="598"/>
    </row>
    <row r="75" spans="2:23" ht="15" thickBot="1" x14ac:dyDescent="0.25">
      <c r="B75" s="591"/>
      <c r="C75" s="220" t="s">
        <v>131</v>
      </c>
      <c r="D75" s="593">
        <f>SUM(W10:W54)</f>
        <v>0</v>
      </c>
      <c r="E75" s="594"/>
      <c r="J75" s="574" t="s">
        <v>114</v>
      </c>
      <c r="K75" s="574"/>
      <c r="L75" s="574"/>
      <c r="M75" s="574"/>
      <c r="N75" s="574"/>
      <c r="O75" s="574"/>
      <c r="P75" s="574"/>
      <c r="Q75" s="574"/>
      <c r="R75" s="574"/>
      <c r="S75" s="574"/>
      <c r="T75" s="574"/>
      <c r="U75" s="574"/>
      <c r="V75" s="574"/>
      <c r="W75" s="574"/>
    </row>
    <row r="76" spans="2:23" ht="15" thickBot="1" x14ac:dyDescent="0.25">
      <c r="B76" s="592"/>
      <c r="C76" s="221" t="s">
        <v>132</v>
      </c>
      <c r="D76" s="595">
        <f>SUM(X10:X54)</f>
        <v>0</v>
      </c>
      <c r="E76" s="596"/>
    </row>
    <row r="77" spans="2:23" ht="15" thickBot="1" x14ac:dyDescent="0.25">
      <c r="B77" s="590" t="s">
        <v>126</v>
      </c>
      <c r="C77" s="219" t="s">
        <v>130</v>
      </c>
      <c r="D77" s="597">
        <f>SUM(Y10:Y54)</f>
        <v>0</v>
      </c>
      <c r="E77" s="598"/>
      <c r="J77" s="587" t="s">
        <v>134</v>
      </c>
      <c r="K77" s="588"/>
      <c r="L77" s="588"/>
      <c r="M77" s="588"/>
      <c r="N77" s="588"/>
      <c r="O77" s="588"/>
      <c r="P77" s="589"/>
      <c r="Q77" s="581">
        <f>SUM(Q61*Q69)</f>
        <v>0</v>
      </c>
      <c r="R77" s="582"/>
      <c r="S77" s="582"/>
      <c r="T77" s="582"/>
      <c r="U77" s="582"/>
      <c r="V77" s="582"/>
      <c r="W77" s="583"/>
    </row>
    <row r="78" spans="2:23" ht="15" thickBot="1" x14ac:dyDescent="0.25">
      <c r="B78" s="591"/>
      <c r="C78" s="220" t="s">
        <v>131</v>
      </c>
      <c r="D78" s="593">
        <f>SUM(Z10:Z54)</f>
        <v>0</v>
      </c>
      <c r="E78" s="594"/>
      <c r="J78" s="8"/>
      <c r="K78" s="8"/>
      <c r="L78" s="8"/>
      <c r="M78" s="8"/>
      <c r="N78" s="8"/>
      <c r="O78" s="8"/>
      <c r="P78" s="8"/>
    </row>
    <row r="79" spans="2:23" ht="15" thickBot="1" x14ac:dyDescent="0.25">
      <c r="B79" s="592"/>
      <c r="C79" s="221" t="s">
        <v>132</v>
      </c>
      <c r="D79" s="595">
        <f>SUM(AA10:AA54)</f>
        <v>0</v>
      </c>
      <c r="E79" s="596"/>
      <c r="J79" s="587" t="s">
        <v>135</v>
      </c>
      <c r="K79" s="588"/>
      <c r="L79" s="588"/>
      <c r="M79" s="588"/>
      <c r="N79" s="588"/>
      <c r="O79" s="588"/>
      <c r="P79" s="589"/>
      <c r="Q79" s="581">
        <f>SUM(Q63*Q71)</f>
        <v>0</v>
      </c>
      <c r="R79" s="582"/>
      <c r="S79" s="582"/>
      <c r="T79" s="582"/>
      <c r="U79" s="582"/>
      <c r="V79" s="582"/>
      <c r="W79" s="583"/>
    </row>
    <row r="80" spans="2:23" ht="15" thickBot="1" x14ac:dyDescent="0.25">
      <c r="B80" s="590" t="s">
        <v>127</v>
      </c>
      <c r="C80" s="219" t="s">
        <v>130</v>
      </c>
      <c r="D80" s="597">
        <f>SUM(AB10:AB54)</f>
        <v>0</v>
      </c>
      <c r="E80" s="598"/>
      <c r="J80" s="8"/>
      <c r="K80" s="8"/>
      <c r="L80" s="8"/>
      <c r="M80" s="8"/>
      <c r="N80" s="8"/>
      <c r="O80" s="8"/>
      <c r="P80" s="8"/>
    </row>
    <row r="81" spans="2:23" ht="15" thickBot="1" x14ac:dyDescent="0.25">
      <c r="B81" s="591"/>
      <c r="C81" s="220" t="s">
        <v>131</v>
      </c>
      <c r="D81" s="593">
        <f>SUM(AC10:AC54)</f>
        <v>0</v>
      </c>
      <c r="E81" s="594"/>
      <c r="J81" s="587" t="s">
        <v>136</v>
      </c>
      <c r="K81" s="588"/>
      <c r="L81" s="588"/>
      <c r="M81" s="588"/>
      <c r="N81" s="588"/>
      <c r="O81" s="588"/>
      <c r="P81" s="589"/>
      <c r="Q81" s="581">
        <f>SUM(Q65*Q73)</f>
        <v>0</v>
      </c>
      <c r="R81" s="582"/>
      <c r="S81" s="582"/>
      <c r="T81" s="582"/>
      <c r="U81" s="582"/>
      <c r="V81" s="582"/>
      <c r="W81" s="583"/>
    </row>
    <row r="82" spans="2:23" ht="15" thickBot="1" x14ac:dyDescent="0.25">
      <c r="B82" s="592"/>
      <c r="C82" s="221" t="s">
        <v>132</v>
      </c>
      <c r="D82" s="595">
        <f>SUM(AD10:AD54)</f>
        <v>0</v>
      </c>
      <c r="E82" s="596"/>
      <c r="J82" s="210"/>
      <c r="K82" s="210"/>
      <c r="L82" s="210"/>
      <c r="M82" s="210"/>
      <c r="N82" s="210"/>
      <c r="O82" s="210"/>
      <c r="P82" s="210"/>
      <c r="Q82" s="211"/>
      <c r="R82" s="211"/>
      <c r="S82" s="211"/>
      <c r="T82" s="211"/>
      <c r="U82" s="211"/>
      <c r="V82" s="211"/>
      <c r="W82" s="211"/>
    </row>
    <row r="83" spans="2:23" ht="16" thickTop="1" thickBot="1" x14ac:dyDescent="0.25">
      <c r="B83" s="590" t="s">
        <v>128</v>
      </c>
      <c r="C83" s="219" t="s">
        <v>130</v>
      </c>
      <c r="D83" s="597">
        <f>SUM(AE10:AE54)</f>
        <v>0</v>
      </c>
      <c r="E83" s="598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2:23" ht="15" thickBot="1" x14ac:dyDescent="0.25">
      <c r="B84" s="591"/>
      <c r="C84" s="220" t="s">
        <v>131</v>
      </c>
      <c r="D84" s="593">
        <f>SUM(AF10:AF54)</f>
        <v>0</v>
      </c>
      <c r="E84" s="594"/>
      <c r="J84" s="587" t="s">
        <v>141</v>
      </c>
      <c r="K84" s="588"/>
      <c r="L84" s="588"/>
      <c r="M84" s="588"/>
      <c r="N84" s="588"/>
      <c r="O84" s="588"/>
      <c r="P84" s="589"/>
      <c r="Q84" s="581">
        <f>SUM(Q77+Q79+Q81)</f>
        <v>0</v>
      </c>
      <c r="R84" s="582"/>
      <c r="S84" s="582"/>
      <c r="T84" s="582"/>
      <c r="U84" s="582"/>
      <c r="V84" s="582"/>
      <c r="W84" s="583"/>
    </row>
    <row r="85" spans="2:23" ht="15" thickBot="1" x14ac:dyDescent="0.25">
      <c r="B85" s="592"/>
      <c r="C85" s="221" t="s">
        <v>132</v>
      </c>
      <c r="D85" s="595">
        <f>SUM(AG10:AG54)</f>
        <v>0</v>
      </c>
      <c r="E85" s="596"/>
    </row>
  </sheetData>
  <mergeCells count="81">
    <mergeCell ref="B56:B58"/>
    <mergeCell ref="B59:B61"/>
    <mergeCell ref="J59:W59"/>
    <mergeCell ref="AB8:AD8"/>
    <mergeCell ref="B1:M1"/>
    <mergeCell ref="B3:M3"/>
    <mergeCell ref="B5:M5"/>
    <mergeCell ref="V8:X8"/>
    <mergeCell ref="Y8:AA8"/>
    <mergeCell ref="D8:F8"/>
    <mergeCell ref="D56:E56"/>
    <mergeCell ref="D57:E57"/>
    <mergeCell ref="D58:E58"/>
    <mergeCell ref="D59:E59"/>
    <mergeCell ref="D60:E60"/>
    <mergeCell ref="D61:E61"/>
    <mergeCell ref="A7:A9"/>
    <mergeCell ref="D7:AG7"/>
    <mergeCell ref="P8:R8"/>
    <mergeCell ref="S8:U8"/>
    <mergeCell ref="AE8:AG8"/>
    <mergeCell ref="B7:B9"/>
    <mergeCell ref="C7:C9"/>
    <mergeCell ref="G8:I8"/>
    <mergeCell ref="J8:L8"/>
    <mergeCell ref="M8:O8"/>
    <mergeCell ref="D78:E78"/>
    <mergeCell ref="D79:E79"/>
    <mergeCell ref="B62:B64"/>
    <mergeCell ref="B65:B67"/>
    <mergeCell ref="D80:E80"/>
    <mergeCell ref="D68:E68"/>
    <mergeCell ref="D69:E69"/>
    <mergeCell ref="D70:E70"/>
    <mergeCell ref="D71:E71"/>
    <mergeCell ref="D64:E64"/>
    <mergeCell ref="D65:E65"/>
    <mergeCell ref="D66:E66"/>
    <mergeCell ref="D67:E67"/>
    <mergeCell ref="D62:E62"/>
    <mergeCell ref="D63:E63"/>
    <mergeCell ref="B80:B82"/>
    <mergeCell ref="B83:B85"/>
    <mergeCell ref="D84:E84"/>
    <mergeCell ref="D85:E85"/>
    <mergeCell ref="B68:B70"/>
    <mergeCell ref="B71:B73"/>
    <mergeCell ref="B74:B76"/>
    <mergeCell ref="B77:B79"/>
    <mergeCell ref="D82:E82"/>
    <mergeCell ref="D83:E83"/>
    <mergeCell ref="D81:E81"/>
    <mergeCell ref="D72:E72"/>
    <mergeCell ref="D73:E73"/>
    <mergeCell ref="D74:E74"/>
    <mergeCell ref="D75:E75"/>
    <mergeCell ref="D76:E76"/>
    <mergeCell ref="D77:E77"/>
    <mergeCell ref="J56:W57"/>
    <mergeCell ref="J81:P81"/>
    <mergeCell ref="J84:P84"/>
    <mergeCell ref="Q84:W84"/>
    <mergeCell ref="Q81:W81"/>
    <mergeCell ref="J77:P77"/>
    <mergeCell ref="J79:P79"/>
    <mergeCell ref="Q77:W77"/>
    <mergeCell ref="Q79:W79"/>
    <mergeCell ref="J73:P73"/>
    <mergeCell ref="Q69:W69"/>
    <mergeCell ref="Q71:W71"/>
    <mergeCell ref="Q73:W73"/>
    <mergeCell ref="J71:P71"/>
    <mergeCell ref="J75:W75"/>
    <mergeCell ref="J69:P69"/>
    <mergeCell ref="J67:W67"/>
    <mergeCell ref="Q65:W65"/>
    <mergeCell ref="J61:P61"/>
    <mergeCell ref="J63:P63"/>
    <mergeCell ref="J65:P65"/>
    <mergeCell ref="Q61:W61"/>
    <mergeCell ref="Q63:W63"/>
  </mergeCells>
  <phoneticPr fontId="3" type="noConversion"/>
  <pageMargins left="0.25" right="0.25" top="0.75" bottom="0.75" header="0.3" footer="0.3"/>
  <pageSetup paperSize="9" scale="67" fitToHeight="6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7"/>
  <sheetViews>
    <sheetView zoomScaleSheetLayoutView="50" workbookViewId="0">
      <selection activeCell="C14" sqref="C14"/>
    </sheetView>
  </sheetViews>
  <sheetFormatPr baseColWidth="10" defaultColWidth="8.6640625" defaultRowHeight="14" x14ac:dyDescent="0.2"/>
  <cols>
    <col min="1" max="1" width="24.1640625" style="3" customWidth="1"/>
    <col min="2" max="2" width="12.1640625" style="3" customWidth="1"/>
    <col min="3" max="3" width="26.1640625" style="3" customWidth="1"/>
    <col min="4" max="4" width="32.1640625" style="3" customWidth="1"/>
    <col min="5" max="5" width="45.1640625" style="3" customWidth="1"/>
    <col min="6" max="16384" width="8.6640625" style="3"/>
  </cols>
  <sheetData>
    <row r="1" spans="1:13" ht="3" customHeight="1" x14ac:dyDescent="0.25">
      <c r="A1" s="222"/>
      <c r="B1" s="223"/>
      <c r="C1" s="224"/>
      <c r="D1" s="224"/>
      <c r="E1" s="224"/>
      <c r="F1" s="225"/>
      <c r="G1" s="225"/>
      <c r="H1" s="225"/>
      <c r="I1" s="225"/>
      <c r="J1" s="133"/>
      <c r="K1" s="133"/>
      <c r="L1" s="133"/>
      <c r="M1" s="133"/>
    </row>
    <row r="2" spans="1:13" ht="22.5" customHeight="1" x14ac:dyDescent="0.25">
      <c r="A2" s="226" t="s">
        <v>1</v>
      </c>
      <c r="B2" s="609" t="str">
        <f>'Event Budget Summary'!B3:C3</f>
        <v>16th September</v>
      </c>
      <c r="C2" s="610"/>
      <c r="D2" s="610"/>
      <c r="E2" s="611"/>
      <c r="F2" s="227"/>
      <c r="G2" s="227"/>
      <c r="H2" s="227"/>
      <c r="I2" s="227"/>
      <c r="J2" s="228"/>
      <c r="K2" s="228"/>
      <c r="L2" s="228"/>
      <c r="M2" s="228"/>
    </row>
    <row r="3" spans="1:13" ht="3" customHeight="1" x14ac:dyDescent="0.25">
      <c r="A3" s="222"/>
      <c r="B3" s="223"/>
      <c r="C3" s="224"/>
      <c r="D3" s="224"/>
      <c r="E3" s="224"/>
      <c r="F3" s="225"/>
      <c r="G3" s="225"/>
      <c r="H3" s="225"/>
      <c r="I3" s="225"/>
      <c r="J3" s="133"/>
      <c r="K3" s="133"/>
      <c r="L3" s="133"/>
      <c r="M3" s="133"/>
    </row>
    <row r="4" spans="1:13" ht="22.5" customHeight="1" x14ac:dyDescent="0.25">
      <c r="A4" s="226" t="s">
        <v>2</v>
      </c>
      <c r="B4" s="612" t="str">
        <f>'Event Budget Summary'!B5:C5</f>
        <v>Niccy Hallifax</v>
      </c>
      <c r="C4" s="613"/>
      <c r="D4" s="613"/>
      <c r="E4" s="614"/>
      <c r="F4" s="227"/>
      <c r="G4" s="227"/>
      <c r="H4" s="227"/>
      <c r="I4" s="227"/>
      <c r="J4" s="228"/>
      <c r="K4" s="228"/>
      <c r="L4" s="228"/>
      <c r="M4" s="228"/>
    </row>
    <row r="5" spans="1:13" ht="3" customHeight="1" x14ac:dyDescent="0.25">
      <c r="A5" s="222"/>
      <c r="B5" s="223"/>
      <c r="C5" s="224"/>
      <c r="D5" s="224"/>
      <c r="E5" s="224"/>
      <c r="F5" s="225"/>
      <c r="G5" s="225"/>
      <c r="H5" s="225"/>
      <c r="I5" s="225"/>
      <c r="J5" s="133"/>
      <c r="K5" s="133"/>
      <c r="L5" s="133"/>
      <c r="M5" s="133"/>
    </row>
    <row r="6" spans="1:13" ht="22.5" customHeight="1" x14ac:dyDescent="0.25">
      <c r="A6" s="226" t="s">
        <v>3</v>
      </c>
      <c r="B6" s="612" t="str">
        <f>'Event Budget Summary'!B7:C7</f>
        <v>Hull 2017</v>
      </c>
      <c r="C6" s="613"/>
      <c r="D6" s="613"/>
      <c r="E6" s="614"/>
      <c r="F6" s="227"/>
      <c r="G6" s="227"/>
      <c r="H6" s="227"/>
      <c r="I6" s="227"/>
      <c r="J6" s="228"/>
      <c r="K6" s="228"/>
      <c r="L6" s="228"/>
      <c r="M6" s="228"/>
    </row>
    <row r="7" spans="1:13" ht="18" customHeight="1" x14ac:dyDescent="0.3">
      <c r="A7" s="229"/>
      <c r="B7" s="90"/>
      <c r="C7" s="90"/>
      <c r="D7" s="90"/>
      <c r="E7" s="90"/>
      <c r="F7" s="90"/>
      <c r="G7" s="90"/>
      <c r="H7" s="90"/>
      <c r="I7" s="90"/>
    </row>
    <row r="8" spans="1:13" ht="8.25" customHeight="1" thickBot="1" x14ac:dyDescent="0.35">
      <c r="A8" s="229"/>
      <c r="B8" s="90"/>
      <c r="C8" s="90"/>
      <c r="D8" s="90"/>
      <c r="E8" s="90"/>
      <c r="F8" s="90"/>
      <c r="G8" s="90"/>
      <c r="H8" s="90"/>
      <c r="I8" s="90"/>
    </row>
    <row r="9" spans="1:13" ht="15" x14ac:dyDescent="0.2">
      <c r="A9" s="230" t="s">
        <v>10</v>
      </c>
      <c r="B9" s="231" t="s">
        <v>142</v>
      </c>
      <c r="C9" s="232" t="s">
        <v>143</v>
      </c>
      <c r="D9" s="231" t="s">
        <v>144</v>
      </c>
      <c r="E9" s="233" t="s">
        <v>145</v>
      </c>
      <c r="F9" s="90"/>
      <c r="G9" s="90"/>
      <c r="H9" s="90"/>
      <c r="I9" s="90"/>
    </row>
    <row r="10" spans="1:13" ht="18" customHeight="1" x14ac:dyDescent="0.2">
      <c r="A10" s="616" t="str">
        <f>'Crew Costs'!B9</f>
        <v>CREW 1</v>
      </c>
      <c r="B10" s="234"/>
      <c r="C10" s="235"/>
      <c r="D10" s="236"/>
      <c r="E10" s="237"/>
      <c r="F10" s="90"/>
      <c r="G10" s="90"/>
      <c r="H10" s="90"/>
      <c r="I10" s="90"/>
    </row>
    <row r="11" spans="1:13" ht="18" customHeight="1" x14ac:dyDescent="0.2">
      <c r="A11" s="616"/>
      <c r="B11" s="234"/>
      <c r="C11" s="235"/>
      <c r="D11" s="236"/>
      <c r="E11" s="237"/>
      <c r="F11" s="90"/>
      <c r="G11" s="90"/>
      <c r="H11" s="90"/>
      <c r="I11" s="90"/>
    </row>
    <row r="12" spans="1:13" ht="18" customHeight="1" x14ac:dyDescent="0.2">
      <c r="A12" s="616"/>
      <c r="B12" s="234"/>
      <c r="C12" s="235"/>
      <c r="D12" s="236"/>
      <c r="E12" s="237"/>
      <c r="F12" s="90"/>
      <c r="G12" s="90"/>
      <c r="H12" s="90"/>
      <c r="I12" s="90"/>
    </row>
    <row r="13" spans="1:13" ht="18" customHeight="1" x14ac:dyDescent="0.2">
      <c r="A13" s="616"/>
      <c r="B13" s="234"/>
      <c r="C13" s="235"/>
      <c r="D13" s="236"/>
      <c r="E13" s="237"/>
      <c r="F13" s="90"/>
      <c r="G13" s="90"/>
      <c r="H13" s="90"/>
      <c r="I13" s="90"/>
    </row>
    <row r="14" spans="1:13" ht="18" customHeight="1" x14ac:dyDescent="0.2">
      <c r="A14" s="616"/>
      <c r="B14" s="234"/>
      <c r="C14" s="235"/>
      <c r="D14" s="236"/>
      <c r="E14" s="237"/>
      <c r="F14" s="90"/>
      <c r="G14" s="90"/>
      <c r="H14" s="90"/>
      <c r="I14" s="90"/>
    </row>
    <row r="15" spans="1:13" ht="17.25" customHeight="1" thickBot="1" x14ac:dyDescent="0.25">
      <c r="A15" s="238" t="s">
        <v>57</v>
      </c>
      <c r="B15" s="239">
        <f>SUM(B10:B14)</f>
        <v>0</v>
      </c>
      <c r="C15" s="240"/>
      <c r="D15" s="110"/>
      <c r="E15" s="241"/>
      <c r="F15" s="90"/>
      <c r="G15" s="90"/>
      <c r="H15" s="90"/>
      <c r="I15" s="90"/>
    </row>
    <row r="16" spans="1:13" ht="9.75" customHeight="1" thickBot="1" x14ac:dyDescent="0.25">
      <c r="A16" s="242"/>
      <c r="B16" s="243"/>
      <c r="C16" s="244"/>
      <c r="D16" s="245"/>
      <c r="E16" s="246"/>
      <c r="F16" s="90"/>
      <c r="G16" s="90"/>
      <c r="H16" s="90"/>
      <c r="I16" s="90"/>
    </row>
    <row r="17" spans="1:9" ht="18" customHeight="1" x14ac:dyDescent="0.2">
      <c r="A17" s="615" t="str">
        <f>'Crew Costs'!B10</f>
        <v>CREW 2</v>
      </c>
      <c r="B17" s="247"/>
      <c r="C17" s="248"/>
      <c r="D17" s="249"/>
      <c r="E17" s="250"/>
      <c r="F17" s="90"/>
      <c r="G17" s="90"/>
      <c r="H17" s="90"/>
      <c r="I17" s="90"/>
    </row>
    <row r="18" spans="1:9" ht="18" customHeight="1" x14ac:dyDescent="0.2">
      <c r="A18" s="616"/>
      <c r="B18" s="234"/>
      <c r="C18" s="235"/>
      <c r="D18" s="236"/>
      <c r="E18" s="237"/>
      <c r="F18" s="90"/>
      <c r="G18" s="90"/>
      <c r="H18" s="90"/>
      <c r="I18" s="90"/>
    </row>
    <row r="19" spans="1:9" ht="18" customHeight="1" x14ac:dyDescent="0.2">
      <c r="A19" s="616"/>
      <c r="B19" s="234"/>
      <c r="C19" s="235"/>
      <c r="D19" s="236"/>
      <c r="E19" s="237"/>
      <c r="F19" s="90"/>
      <c r="G19" s="90"/>
      <c r="H19" s="90"/>
      <c r="I19" s="90"/>
    </row>
    <row r="20" spans="1:9" ht="18" customHeight="1" x14ac:dyDescent="0.2">
      <c r="A20" s="616"/>
      <c r="B20" s="234"/>
      <c r="C20" s="235"/>
      <c r="D20" s="236"/>
      <c r="E20" s="237"/>
      <c r="F20" s="90"/>
      <c r="G20" s="90"/>
      <c r="H20" s="90"/>
      <c r="I20" s="90"/>
    </row>
    <row r="21" spans="1:9" ht="18" customHeight="1" x14ac:dyDescent="0.2">
      <c r="A21" s="616"/>
      <c r="B21" s="234"/>
      <c r="C21" s="235"/>
      <c r="D21" s="236"/>
      <c r="E21" s="237"/>
      <c r="F21" s="90"/>
      <c r="G21" s="90"/>
      <c r="H21" s="90"/>
      <c r="I21" s="90"/>
    </row>
    <row r="22" spans="1:9" ht="19.5" customHeight="1" thickBot="1" x14ac:dyDescent="0.25">
      <c r="A22" s="238" t="s">
        <v>57</v>
      </c>
      <c r="B22" s="239">
        <f>SUM(B17:B21)</f>
        <v>0</v>
      </c>
      <c r="C22" s="240"/>
      <c r="D22" s="110"/>
      <c r="E22" s="241"/>
      <c r="F22" s="90"/>
      <c r="G22" s="90"/>
      <c r="H22" s="90"/>
      <c r="I22" s="90"/>
    </row>
    <row r="23" spans="1:9" ht="10.5" customHeight="1" thickBot="1" x14ac:dyDescent="0.25">
      <c r="A23" s="242"/>
      <c r="B23" s="243"/>
      <c r="C23" s="244"/>
      <c r="D23" s="245"/>
      <c r="E23" s="246"/>
      <c r="F23" s="90"/>
      <c r="G23" s="90"/>
      <c r="H23" s="90"/>
      <c r="I23" s="90"/>
    </row>
    <row r="24" spans="1:9" ht="18" customHeight="1" x14ac:dyDescent="0.2">
      <c r="A24" s="615" t="str">
        <f>'Crew Costs'!B11</f>
        <v>CREW 3</v>
      </c>
      <c r="B24" s="247"/>
      <c r="C24" s="248"/>
      <c r="D24" s="249"/>
      <c r="E24" s="250"/>
      <c r="F24" s="90"/>
      <c r="G24" s="90"/>
      <c r="H24" s="90"/>
      <c r="I24" s="90"/>
    </row>
    <row r="25" spans="1:9" ht="18" customHeight="1" x14ac:dyDescent="0.2">
      <c r="A25" s="616"/>
      <c r="B25" s="234"/>
      <c r="C25" s="235"/>
      <c r="D25" s="236"/>
      <c r="E25" s="237"/>
      <c r="F25" s="90"/>
      <c r="G25" s="90"/>
      <c r="H25" s="90"/>
      <c r="I25" s="90"/>
    </row>
    <row r="26" spans="1:9" ht="18" customHeight="1" x14ac:dyDescent="0.2">
      <c r="A26" s="616"/>
      <c r="B26" s="234"/>
      <c r="C26" s="235"/>
      <c r="D26" s="236"/>
      <c r="E26" s="237"/>
      <c r="F26" s="90"/>
      <c r="G26" s="90"/>
      <c r="H26" s="90"/>
      <c r="I26" s="90"/>
    </row>
    <row r="27" spans="1:9" ht="18" customHeight="1" x14ac:dyDescent="0.2">
      <c r="A27" s="616"/>
      <c r="B27" s="234"/>
      <c r="C27" s="235"/>
      <c r="D27" s="236"/>
      <c r="E27" s="237"/>
      <c r="F27" s="90"/>
      <c r="G27" s="90"/>
      <c r="H27" s="90"/>
      <c r="I27" s="90"/>
    </row>
    <row r="28" spans="1:9" ht="18" customHeight="1" x14ac:dyDescent="0.2">
      <c r="A28" s="616"/>
      <c r="B28" s="234"/>
      <c r="C28" s="235"/>
      <c r="D28" s="236"/>
      <c r="E28" s="237"/>
      <c r="F28" s="90"/>
      <c r="G28" s="90"/>
      <c r="H28" s="90"/>
      <c r="I28" s="90"/>
    </row>
    <row r="29" spans="1:9" ht="19.5" customHeight="1" thickBot="1" x14ac:dyDescent="0.25">
      <c r="A29" s="238" t="s">
        <v>57</v>
      </c>
      <c r="B29" s="239">
        <f>SUM(B24:B28)</f>
        <v>0</v>
      </c>
      <c r="C29" s="240"/>
      <c r="D29" s="110"/>
      <c r="E29" s="241"/>
      <c r="F29" s="90"/>
      <c r="G29" s="90"/>
      <c r="H29" s="90"/>
      <c r="I29" s="90"/>
    </row>
    <row r="30" spans="1:9" ht="10.5" customHeight="1" thickBot="1" x14ac:dyDescent="0.25">
      <c r="A30" s="242"/>
      <c r="B30" s="243"/>
      <c r="C30" s="244"/>
      <c r="D30" s="245"/>
      <c r="E30" s="246"/>
      <c r="F30" s="90"/>
      <c r="G30" s="90"/>
      <c r="H30" s="90"/>
      <c r="I30" s="90"/>
    </row>
    <row r="31" spans="1:9" ht="18" customHeight="1" x14ac:dyDescent="0.2">
      <c r="A31" s="615" t="str">
        <f>'Crew Costs'!B12</f>
        <v>CREW 4</v>
      </c>
      <c r="B31" s="247"/>
      <c r="C31" s="248"/>
      <c r="D31" s="249"/>
      <c r="E31" s="250"/>
      <c r="F31" s="90"/>
      <c r="G31" s="90"/>
      <c r="H31" s="90"/>
      <c r="I31" s="90"/>
    </row>
    <row r="32" spans="1:9" ht="18" customHeight="1" x14ac:dyDescent="0.2">
      <c r="A32" s="616"/>
      <c r="B32" s="234"/>
      <c r="C32" s="235"/>
      <c r="D32" s="236"/>
      <c r="E32" s="237"/>
      <c r="F32" s="90"/>
      <c r="G32" s="90"/>
      <c r="H32" s="90"/>
      <c r="I32" s="90"/>
    </row>
    <row r="33" spans="1:9" ht="18" customHeight="1" x14ac:dyDescent="0.2">
      <c r="A33" s="616"/>
      <c r="B33" s="234"/>
      <c r="C33" s="235"/>
      <c r="D33" s="236"/>
      <c r="E33" s="237"/>
      <c r="F33" s="90"/>
      <c r="G33" s="90"/>
      <c r="H33" s="90"/>
      <c r="I33" s="90"/>
    </row>
    <row r="34" spans="1:9" ht="18" customHeight="1" x14ac:dyDescent="0.2">
      <c r="A34" s="616"/>
      <c r="B34" s="234"/>
      <c r="C34" s="235"/>
      <c r="D34" s="236"/>
      <c r="E34" s="237"/>
      <c r="F34" s="90"/>
      <c r="G34" s="90"/>
      <c r="H34" s="90"/>
      <c r="I34" s="90"/>
    </row>
    <row r="35" spans="1:9" ht="18" customHeight="1" x14ac:dyDescent="0.2">
      <c r="A35" s="616"/>
      <c r="B35" s="234"/>
      <c r="C35" s="235"/>
      <c r="D35" s="236"/>
      <c r="E35" s="237"/>
      <c r="F35" s="90"/>
      <c r="G35" s="90"/>
      <c r="H35" s="90"/>
      <c r="I35" s="90"/>
    </row>
    <row r="36" spans="1:9" ht="18.75" customHeight="1" thickBot="1" x14ac:dyDescent="0.25">
      <c r="A36" s="238" t="s">
        <v>57</v>
      </c>
      <c r="B36" s="239">
        <f>SUM(B31:B35)</f>
        <v>0</v>
      </c>
      <c r="C36" s="240"/>
      <c r="D36" s="110"/>
      <c r="E36" s="241"/>
      <c r="F36" s="90"/>
      <c r="G36" s="90"/>
      <c r="H36" s="90"/>
      <c r="I36" s="90"/>
    </row>
    <row r="37" spans="1:9" ht="11.25" customHeight="1" thickBot="1" x14ac:dyDescent="0.25">
      <c r="A37" s="251"/>
      <c r="B37" s="243"/>
      <c r="C37" s="244"/>
      <c r="D37" s="245"/>
      <c r="E37" s="246"/>
      <c r="F37" s="90"/>
      <c r="G37" s="90"/>
      <c r="H37" s="90"/>
      <c r="I37" s="90"/>
    </row>
    <row r="38" spans="1:9" ht="18" customHeight="1" x14ac:dyDescent="0.2">
      <c r="A38" s="615" t="str">
        <f>'Crew Costs'!B13</f>
        <v>CREW 5</v>
      </c>
      <c r="B38" s="247"/>
      <c r="C38" s="248"/>
      <c r="D38" s="249"/>
      <c r="E38" s="250"/>
      <c r="F38" s="90"/>
      <c r="G38" s="90"/>
      <c r="H38" s="90"/>
      <c r="I38" s="90"/>
    </row>
    <row r="39" spans="1:9" ht="18" customHeight="1" x14ac:dyDescent="0.2">
      <c r="A39" s="616"/>
      <c r="B39" s="234"/>
      <c r="C39" s="235"/>
      <c r="D39" s="236"/>
      <c r="E39" s="237"/>
      <c r="F39" s="90"/>
      <c r="G39" s="90"/>
      <c r="H39" s="90"/>
      <c r="I39" s="90"/>
    </row>
    <row r="40" spans="1:9" ht="18" customHeight="1" x14ac:dyDescent="0.2">
      <c r="A40" s="616"/>
      <c r="B40" s="234"/>
      <c r="C40" s="235"/>
      <c r="D40" s="236"/>
      <c r="E40" s="237"/>
      <c r="F40" s="90"/>
      <c r="G40" s="90"/>
      <c r="H40" s="90"/>
      <c r="I40" s="90"/>
    </row>
    <row r="41" spans="1:9" ht="18" customHeight="1" x14ac:dyDescent="0.2">
      <c r="A41" s="616"/>
      <c r="B41" s="234"/>
      <c r="C41" s="235"/>
      <c r="D41" s="236"/>
      <c r="E41" s="237"/>
      <c r="F41" s="90"/>
      <c r="G41" s="90"/>
      <c r="H41" s="90"/>
      <c r="I41" s="90"/>
    </row>
    <row r="42" spans="1:9" ht="18.75" customHeight="1" thickBot="1" x14ac:dyDescent="0.25">
      <c r="A42" s="238" t="s">
        <v>57</v>
      </c>
      <c r="B42" s="239">
        <f>SUM(B38:B41)</f>
        <v>0</v>
      </c>
      <c r="C42" s="240"/>
      <c r="D42" s="110"/>
      <c r="E42" s="241"/>
      <c r="F42" s="90"/>
      <c r="G42" s="90"/>
      <c r="H42" s="90"/>
      <c r="I42" s="90"/>
    </row>
    <row r="43" spans="1:9" ht="10.5" customHeight="1" thickBot="1" x14ac:dyDescent="0.25">
      <c r="A43" s="252"/>
      <c r="B43" s="253"/>
      <c r="C43" s="254"/>
      <c r="D43" s="255"/>
      <c r="E43" s="256"/>
      <c r="F43" s="90"/>
      <c r="G43" s="90"/>
      <c r="H43" s="90"/>
      <c r="I43" s="90"/>
    </row>
    <row r="44" spans="1:9" ht="18" customHeight="1" x14ac:dyDescent="0.2">
      <c r="A44" s="615" t="str">
        <f>'Crew Costs'!B20</f>
        <v>CREW 12</v>
      </c>
      <c r="B44" s="247"/>
      <c r="C44" s="248"/>
      <c r="D44" s="249"/>
      <c r="E44" s="250"/>
      <c r="F44" s="90"/>
      <c r="G44" s="90"/>
      <c r="H44" s="90"/>
      <c r="I44" s="90"/>
    </row>
    <row r="45" spans="1:9" ht="18" customHeight="1" x14ac:dyDescent="0.2">
      <c r="A45" s="616"/>
      <c r="B45" s="234"/>
      <c r="C45" s="235"/>
      <c r="D45" s="236"/>
      <c r="E45" s="237"/>
      <c r="F45" s="90"/>
      <c r="G45" s="90"/>
      <c r="H45" s="90"/>
      <c r="I45" s="90"/>
    </row>
    <row r="46" spans="1:9" ht="18" customHeight="1" x14ac:dyDescent="0.2">
      <c r="A46" s="616"/>
      <c r="B46" s="234"/>
      <c r="C46" s="235"/>
      <c r="D46" s="236"/>
      <c r="E46" s="237"/>
      <c r="F46" s="90"/>
      <c r="G46" s="90"/>
      <c r="H46" s="90"/>
      <c r="I46" s="90"/>
    </row>
    <row r="47" spans="1:9" ht="18" customHeight="1" x14ac:dyDescent="0.2">
      <c r="A47" s="616"/>
      <c r="B47" s="234"/>
      <c r="C47" s="235"/>
      <c r="D47" s="236"/>
      <c r="E47" s="237"/>
      <c r="F47" s="90"/>
      <c r="G47" s="90"/>
      <c r="H47" s="90"/>
      <c r="I47" s="90"/>
    </row>
    <row r="48" spans="1:9" ht="18.75" customHeight="1" thickBot="1" x14ac:dyDescent="0.25">
      <c r="A48" s="238" t="s">
        <v>57</v>
      </c>
      <c r="B48" s="239">
        <f>SUM(B44:B47)</f>
        <v>0</v>
      </c>
      <c r="C48" s="240"/>
      <c r="D48" s="110"/>
      <c r="E48" s="241"/>
      <c r="F48" s="90"/>
      <c r="G48" s="90"/>
      <c r="H48" s="90"/>
      <c r="I48" s="90"/>
    </row>
    <row r="49" spans="1:9" ht="11.25" customHeight="1" thickBot="1" x14ac:dyDescent="0.25">
      <c r="A49" s="252"/>
      <c r="B49" s="253"/>
      <c r="C49" s="254"/>
      <c r="D49" s="255"/>
      <c r="E49" s="256"/>
      <c r="F49" s="90"/>
      <c r="G49" s="90"/>
      <c r="H49" s="90"/>
      <c r="I49" s="90"/>
    </row>
    <row r="50" spans="1:9" ht="18" customHeight="1" x14ac:dyDescent="0.2">
      <c r="A50" s="615" t="str">
        <f>'Crew Costs'!B26</f>
        <v>CREW 18</v>
      </c>
      <c r="B50" s="247"/>
      <c r="C50" s="248"/>
      <c r="D50" s="249"/>
      <c r="E50" s="250"/>
      <c r="F50" s="90"/>
      <c r="G50" s="90"/>
      <c r="H50" s="90"/>
      <c r="I50" s="90"/>
    </row>
    <row r="51" spans="1:9" ht="18" customHeight="1" x14ac:dyDescent="0.2">
      <c r="A51" s="616"/>
      <c r="B51" s="234"/>
      <c r="C51" s="235"/>
      <c r="D51" s="236"/>
      <c r="E51" s="237"/>
      <c r="F51" s="90"/>
      <c r="G51" s="90"/>
      <c r="H51" s="90"/>
      <c r="I51" s="90"/>
    </row>
    <row r="52" spans="1:9" ht="18" customHeight="1" x14ac:dyDescent="0.2">
      <c r="A52" s="616"/>
      <c r="B52" s="234"/>
      <c r="C52" s="235"/>
      <c r="D52" s="236"/>
      <c r="E52" s="237"/>
      <c r="F52" s="90"/>
      <c r="G52" s="90"/>
      <c r="H52" s="90"/>
      <c r="I52" s="90"/>
    </row>
    <row r="53" spans="1:9" ht="18" customHeight="1" x14ac:dyDescent="0.2">
      <c r="A53" s="616"/>
      <c r="B53" s="234"/>
      <c r="C53" s="235"/>
      <c r="D53" s="236"/>
      <c r="E53" s="237"/>
      <c r="F53" s="90"/>
      <c r="G53" s="90"/>
      <c r="H53" s="90"/>
      <c r="I53" s="90"/>
    </row>
    <row r="54" spans="1:9" ht="18.75" customHeight="1" thickBot="1" x14ac:dyDescent="0.25">
      <c r="A54" s="238" t="s">
        <v>57</v>
      </c>
      <c r="B54" s="239">
        <f>SUM(B50:B53)</f>
        <v>0</v>
      </c>
      <c r="C54" s="240"/>
      <c r="D54" s="110"/>
      <c r="E54" s="241"/>
      <c r="F54" s="90"/>
      <c r="G54" s="90"/>
      <c r="H54" s="90"/>
      <c r="I54" s="90"/>
    </row>
    <row r="55" spans="1:9" ht="10.5" customHeight="1" thickBot="1" x14ac:dyDescent="0.25">
      <c r="A55" s="257"/>
      <c r="B55" s="258"/>
      <c r="C55" s="245"/>
      <c r="D55" s="245"/>
      <c r="E55" s="245"/>
      <c r="F55" s="90"/>
      <c r="G55" s="90"/>
      <c r="H55" s="90"/>
      <c r="I55" s="90"/>
    </row>
    <row r="56" spans="1:9" ht="18" customHeight="1" x14ac:dyDescent="0.2">
      <c r="A56" s="615" t="e">
        <f>'Crew Costs'!#REF!</f>
        <v>#REF!</v>
      </c>
      <c r="B56" s="247"/>
      <c r="C56" s="248"/>
      <c r="D56" s="249"/>
      <c r="E56" s="250"/>
      <c r="F56" s="90"/>
      <c r="G56" s="90"/>
      <c r="H56" s="90"/>
      <c r="I56" s="90"/>
    </row>
    <row r="57" spans="1:9" ht="18" customHeight="1" x14ac:dyDescent="0.2">
      <c r="A57" s="616"/>
      <c r="B57" s="234"/>
      <c r="C57" s="235"/>
      <c r="D57" s="236"/>
      <c r="E57" s="237"/>
      <c r="F57" s="90"/>
      <c r="G57" s="90"/>
      <c r="H57" s="90"/>
      <c r="I57" s="90"/>
    </row>
    <row r="58" spans="1:9" ht="18" customHeight="1" x14ac:dyDescent="0.2">
      <c r="A58" s="616"/>
      <c r="B58" s="234"/>
      <c r="C58" s="235"/>
      <c r="D58" s="236"/>
      <c r="E58" s="237"/>
      <c r="F58" s="90"/>
      <c r="G58" s="90"/>
      <c r="H58" s="90"/>
      <c r="I58" s="90"/>
    </row>
    <row r="59" spans="1:9" ht="18" customHeight="1" x14ac:dyDescent="0.2">
      <c r="A59" s="616"/>
      <c r="B59" s="234"/>
      <c r="C59" s="235"/>
      <c r="D59" s="236"/>
      <c r="E59" s="237"/>
      <c r="F59" s="90"/>
      <c r="G59" s="90"/>
      <c r="H59" s="90"/>
      <c r="I59" s="90"/>
    </row>
    <row r="60" spans="1:9" ht="18.75" customHeight="1" thickBot="1" x14ac:dyDescent="0.25">
      <c r="A60" s="238" t="s">
        <v>57</v>
      </c>
      <c r="B60" s="239">
        <f>SUM(B56:B59)</f>
        <v>0</v>
      </c>
      <c r="C60" s="240"/>
      <c r="D60" s="110"/>
      <c r="E60" s="241"/>
      <c r="F60" s="90"/>
      <c r="G60" s="90"/>
      <c r="H60" s="90"/>
      <c r="I60" s="90"/>
    </row>
    <row r="61" spans="1:9" ht="10.5" customHeight="1" thickBot="1" x14ac:dyDescent="0.25">
      <c r="A61" s="259"/>
      <c r="B61" s="253"/>
      <c r="C61" s="254"/>
      <c r="D61" s="255"/>
      <c r="E61" s="256"/>
      <c r="F61" s="90"/>
      <c r="G61" s="90"/>
      <c r="H61" s="90"/>
      <c r="I61" s="90"/>
    </row>
    <row r="62" spans="1:9" ht="18" customHeight="1" x14ac:dyDescent="0.2">
      <c r="A62" s="615" t="e">
        <f>'Crew Costs'!#REF!</f>
        <v>#REF!</v>
      </c>
      <c r="B62" s="247"/>
      <c r="C62" s="248"/>
      <c r="D62" s="249"/>
      <c r="E62" s="250"/>
      <c r="F62" s="90"/>
      <c r="G62" s="90"/>
      <c r="H62" s="90"/>
      <c r="I62" s="90"/>
    </row>
    <row r="63" spans="1:9" ht="18" customHeight="1" x14ac:dyDescent="0.2">
      <c r="A63" s="616"/>
      <c r="B63" s="234"/>
      <c r="C63" s="235"/>
      <c r="D63" s="236"/>
      <c r="E63" s="237"/>
      <c r="F63" s="90"/>
      <c r="G63" s="90"/>
      <c r="H63" s="90"/>
      <c r="I63" s="90"/>
    </row>
    <row r="64" spans="1:9" ht="18" customHeight="1" x14ac:dyDescent="0.2">
      <c r="A64" s="616"/>
      <c r="B64" s="234"/>
      <c r="C64" s="235"/>
      <c r="D64" s="236"/>
      <c r="E64" s="237"/>
      <c r="F64" s="90"/>
      <c r="G64" s="90"/>
      <c r="H64" s="90"/>
      <c r="I64" s="90"/>
    </row>
    <row r="65" spans="1:9" ht="18" customHeight="1" x14ac:dyDescent="0.2">
      <c r="A65" s="616"/>
      <c r="B65" s="234"/>
      <c r="C65" s="235"/>
      <c r="D65" s="236"/>
      <c r="E65" s="237"/>
      <c r="F65" s="90"/>
      <c r="G65" s="90"/>
      <c r="H65" s="90"/>
      <c r="I65" s="90"/>
    </row>
    <row r="66" spans="1:9" ht="18.75" customHeight="1" thickBot="1" x14ac:dyDescent="0.25">
      <c r="A66" s="238" t="s">
        <v>57</v>
      </c>
      <c r="B66" s="239">
        <f>SUM(B62:B65)</f>
        <v>0</v>
      </c>
      <c r="C66" s="240"/>
      <c r="D66" s="110"/>
      <c r="E66" s="241"/>
      <c r="F66" s="90"/>
      <c r="G66" s="90"/>
      <c r="H66" s="90"/>
      <c r="I66" s="90"/>
    </row>
    <row r="67" spans="1:9" ht="10.5" customHeight="1" thickBot="1" x14ac:dyDescent="0.25">
      <c r="A67" s="259"/>
      <c r="B67" s="253"/>
      <c r="C67" s="254"/>
      <c r="D67" s="255"/>
      <c r="E67" s="256"/>
      <c r="F67" s="90"/>
      <c r="G67" s="90"/>
      <c r="H67" s="90"/>
      <c r="I67" s="90"/>
    </row>
    <row r="68" spans="1:9" ht="18" customHeight="1" x14ac:dyDescent="0.2">
      <c r="A68" s="615">
        <f>'Crew Costs'!B29</f>
        <v>0</v>
      </c>
      <c r="B68" s="247"/>
      <c r="C68" s="248"/>
      <c r="D68" s="249"/>
      <c r="E68" s="250"/>
      <c r="F68" s="90"/>
      <c r="G68" s="90"/>
      <c r="H68" s="90"/>
      <c r="I68" s="90"/>
    </row>
    <row r="69" spans="1:9" ht="18" customHeight="1" x14ac:dyDescent="0.2">
      <c r="A69" s="616"/>
      <c r="B69" s="234"/>
      <c r="C69" s="235"/>
      <c r="D69" s="236"/>
      <c r="E69" s="237"/>
      <c r="F69" s="90"/>
      <c r="G69" s="90"/>
      <c r="H69" s="90"/>
      <c r="I69" s="90"/>
    </row>
    <row r="70" spans="1:9" ht="18" customHeight="1" x14ac:dyDescent="0.2">
      <c r="A70" s="616"/>
      <c r="B70" s="234"/>
      <c r="C70" s="235"/>
      <c r="D70" s="236"/>
      <c r="E70" s="237"/>
      <c r="F70" s="90"/>
      <c r="G70" s="90"/>
      <c r="H70" s="90"/>
      <c r="I70" s="90"/>
    </row>
    <row r="71" spans="1:9" ht="18" customHeight="1" x14ac:dyDescent="0.2">
      <c r="A71" s="616"/>
      <c r="B71" s="234"/>
      <c r="C71" s="235"/>
      <c r="D71" s="236"/>
      <c r="E71" s="237"/>
      <c r="F71" s="90"/>
      <c r="G71" s="90"/>
      <c r="H71" s="90"/>
      <c r="I71" s="90"/>
    </row>
    <row r="72" spans="1:9" ht="18.75" customHeight="1" thickBot="1" x14ac:dyDescent="0.25">
      <c r="A72" s="238" t="s">
        <v>57</v>
      </c>
      <c r="B72" s="239">
        <f>SUM(B68:B71)</f>
        <v>0</v>
      </c>
      <c r="C72" s="240"/>
      <c r="D72" s="110"/>
      <c r="E72" s="241"/>
      <c r="F72" s="90"/>
      <c r="G72" s="90"/>
      <c r="H72" s="90"/>
      <c r="I72" s="90"/>
    </row>
    <row r="73" spans="1:9" ht="10.5" customHeight="1" thickBot="1" x14ac:dyDescent="0.25">
      <c r="A73" s="259"/>
      <c r="B73" s="253"/>
      <c r="C73" s="254"/>
      <c r="D73" s="255"/>
      <c r="E73" s="256"/>
      <c r="F73" s="90"/>
      <c r="G73" s="90"/>
      <c r="H73" s="90"/>
      <c r="I73" s="90"/>
    </row>
    <row r="74" spans="1:9" ht="18" customHeight="1" x14ac:dyDescent="0.2">
      <c r="A74" s="615">
        <f>'Crew Costs'!B35</f>
        <v>0</v>
      </c>
      <c r="B74" s="247"/>
      <c r="C74" s="248"/>
      <c r="D74" s="249"/>
      <c r="E74" s="250"/>
      <c r="F74" s="90"/>
      <c r="G74" s="90"/>
      <c r="H74" s="90"/>
      <c r="I74" s="90"/>
    </row>
    <row r="75" spans="1:9" ht="18" customHeight="1" x14ac:dyDescent="0.2">
      <c r="A75" s="616"/>
      <c r="B75" s="234"/>
      <c r="C75" s="235"/>
      <c r="D75" s="236"/>
      <c r="E75" s="237"/>
      <c r="F75" s="90"/>
      <c r="G75" s="90"/>
      <c r="H75" s="90"/>
      <c r="I75" s="90"/>
    </row>
    <row r="76" spans="1:9" ht="18" customHeight="1" x14ac:dyDescent="0.2">
      <c r="A76" s="616"/>
      <c r="B76" s="234"/>
      <c r="C76" s="235"/>
      <c r="D76" s="236"/>
      <c r="E76" s="237"/>
      <c r="F76" s="90"/>
      <c r="G76" s="90"/>
      <c r="H76" s="90"/>
      <c r="I76" s="90"/>
    </row>
    <row r="77" spans="1:9" ht="18" customHeight="1" x14ac:dyDescent="0.2">
      <c r="A77" s="616"/>
      <c r="B77" s="234"/>
      <c r="C77" s="235"/>
      <c r="D77" s="236"/>
      <c r="E77" s="237"/>
      <c r="F77" s="90"/>
      <c r="G77" s="90"/>
      <c r="H77" s="90"/>
      <c r="I77" s="90"/>
    </row>
    <row r="78" spans="1:9" ht="18.75" customHeight="1" thickBot="1" x14ac:dyDescent="0.25">
      <c r="A78" s="238" t="s">
        <v>57</v>
      </c>
      <c r="B78" s="239">
        <f>SUM(B74:B77)</f>
        <v>0</v>
      </c>
      <c r="C78" s="240"/>
      <c r="D78" s="110"/>
      <c r="E78" s="241"/>
      <c r="F78" s="90"/>
      <c r="G78" s="90"/>
      <c r="H78" s="90"/>
      <c r="I78" s="90"/>
    </row>
    <row r="79" spans="1:9" ht="10.5" customHeight="1" thickBot="1" x14ac:dyDescent="0.25">
      <c r="A79" s="259"/>
      <c r="B79" s="253"/>
      <c r="C79" s="254"/>
      <c r="D79" s="255"/>
      <c r="E79" s="256"/>
      <c r="F79" s="90"/>
      <c r="G79" s="90"/>
      <c r="H79" s="90"/>
      <c r="I79" s="90"/>
    </row>
    <row r="80" spans="1:9" ht="18" customHeight="1" x14ac:dyDescent="0.2">
      <c r="A80" s="615">
        <f>'Crew Costs'!B40</f>
        <v>0</v>
      </c>
      <c r="B80" s="247"/>
      <c r="C80" s="248"/>
      <c r="D80" s="249"/>
      <c r="E80" s="250"/>
      <c r="F80" s="90"/>
      <c r="G80" s="90"/>
      <c r="H80" s="90"/>
      <c r="I80" s="90"/>
    </row>
    <row r="81" spans="1:9" ht="18" customHeight="1" x14ac:dyDescent="0.2">
      <c r="A81" s="616"/>
      <c r="B81" s="234"/>
      <c r="C81" s="235"/>
      <c r="D81" s="236"/>
      <c r="E81" s="237"/>
      <c r="F81" s="90"/>
      <c r="G81" s="90"/>
      <c r="H81" s="90"/>
      <c r="I81" s="90"/>
    </row>
    <row r="82" spans="1:9" ht="18" customHeight="1" x14ac:dyDescent="0.2">
      <c r="A82" s="616"/>
      <c r="B82" s="234"/>
      <c r="C82" s="235"/>
      <c r="D82" s="236"/>
      <c r="E82" s="237"/>
      <c r="F82" s="90"/>
      <c r="G82" s="90"/>
      <c r="H82" s="90"/>
      <c r="I82" s="90"/>
    </row>
    <row r="83" spans="1:9" ht="18" customHeight="1" x14ac:dyDescent="0.2">
      <c r="A83" s="616"/>
      <c r="B83" s="234"/>
      <c r="C83" s="235"/>
      <c r="D83" s="236"/>
      <c r="E83" s="237"/>
      <c r="F83" s="90"/>
      <c r="G83" s="90"/>
      <c r="H83" s="90"/>
      <c r="I83" s="90"/>
    </row>
    <row r="84" spans="1:9" ht="18.75" customHeight="1" thickBot="1" x14ac:dyDescent="0.25">
      <c r="A84" s="238" t="s">
        <v>57</v>
      </c>
      <c r="B84" s="239">
        <f>SUM(B80:B83)</f>
        <v>0</v>
      </c>
      <c r="C84" s="240"/>
      <c r="D84" s="110"/>
      <c r="E84" s="241"/>
      <c r="F84" s="90"/>
      <c r="G84" s="90"/>
      <c r="H84" s="90"/>
      <c r="I84" s="90"/>
    </row>
    <row r="85" spans="1:9" ht="10.5" customHeight="1" thickBot="1" x14ac:dyDescent="0.25">
      <c r="A85" s="259"/>
      <c r="B85" s="253"/>
      <c r="C85" s="254"/>
      <c r="D85" s="255"/>
      <c r="E85" s="256"/>
      <c r="F85" s="90"/>
      <c r="G85" s="90"/>
      <c r="H85" s="90"/>
      <c r="I85" s="90"/>
    </row>
    <row r="86" spans="1:9" ht="18" customHeight="1" x14ac:dyDescent="0.2">
      <c r="A86" s="615">
        <f>'Crew Costs'!B46</f>
        <v>0</v>
      </c>
      <c r="B86" s="247"/>
      <c r="C86" s="248"/>
      <c r="D86" s="249"/>
      <c r="E86" s="250"/>
      <c r="F86" s="90"/>
      <c r="G86" s="90"/>
      <c r="H86" s="90"/>
      <c r="I86" s="90"/>
    </row>
    <row r="87" spans="1:9" ht="18" customHeight="1" x14ac:dyDescent="0.2">
      <c r="A87" s="616"/>
      <c r="B87" s="234"/>
      <c r="C87" s="235"/>
      <c r="D87" s="236"/>
      <c r="E87" s="237"/>
      <c r="F87" s="90"/>
      <c r="G87" s="90"/>
      <c r="H87" s="90"/>
      <c r="I87" s="90"/>
    </row>
    <row r="88" spans="1:9" ht="18" customHeight="1" x14ac:dyDescent="0.2">
      <c r="A88" s="616"/>
      <c r="B88" s="234"/>
      <c r="C88" s="235"/>
      <c r="D88" s="236"/>
      <c r="E88" s="237"/>
      <c r="F88" s="90"/>
      <c r="G88" s="90"/>
      <c r="H88" s="90"/>
      <c r="I88" s="90"/>
    </row>
    <row r="89" spans="1:9" ht="18" customHeight="1" x14ac:dyDescent="0.2">
      <c r="A89" s="616"/>
      <c r="B89" s="234"/>
      <c r="C89" s="235"/>
      <c r="D89" s="236"/>
      <c r="E89" s="237"/>
      <c r="F89" s="90"/>
      <c r="G89" s="90"/>
      <c r="H89" s="90"/>
      <c r="I89" s="90"/>
    </row>
    <row r="90" spans="1:9" ht="18.75" customHeight="1" thickBot="1" x14ac:dyDescent="0.25">
      <c r="A90" s="238" t="s">
        <v>57</v>
      </c>
      <c r="B90" s="239">
        <f>SUM(B86:B89)</f>
        <v>0</v>
      </c>
      <c r="C90" s="240"/>
      <c r="D90" s="110"/>
      <c r="E90" s="241"/>
      <c r="F90" s="90"/>
      <c r="G90" s="90"/>
      <c r="H90" s="90"/>
      <c r="I90" s="90"/>
    </row>
    <row r="91" spans="1:9" ht="10.5" customHeight="1" thickBot="1" x14ac:dyDescent="0.25">
      <c r="A91" s="259"/>
      <c r="B91" s="253"/>
      <c r="C91" s="254"/>
      <c r="D91" s="255"/>
      <c r="E91" s="256"/>
      <c r="F91" s="90"/>
      <c r="G91" s="90"/>
      <c r="H91" s="90"/>
      <c r="I91" s="90"/>
    </row>
    <row r="92" spans="1:9" ht="18" customHeight="1" x14ac:dyDescent="0.2">
      <c r="A92" s="615">
        <f>'Crew Costs'!B51</f>
        <v>0</v>
      </c>
      <c r="B92" s="247"/>
      <c r="C92" s="248"/>
      <c r="D92" s="249"/>
      <c r="E92" s="250"/>
      <c r="F92" s="90"/>
      <c r="G92" s="90"/>
      <c r="H92" s="90"/>
      <c r="I92" s="90"/>
    </row>
    <row r="93" spans="1:9" ht="18" customHeight="1" x14ac:dyDescent="0.2">
      <c r="A93" s="616"/>
      <c r="B93" s="234"/>
      <c r="C93" s="235"/>
      <c r="D93" s="236"/>
      <c r="E93" s="237"/>
      <c r="F93" s="90"/>
      <c r="G93" s="90"/>
      <c r="H93" s="90"/>
      <c r="I93" s="90"/>
    </row>
    <row r="94" spans="1:9" ht="18" customHeight="1" x14ac:dyDescent="0.2">
      <c r="A94" s="616"/>
      <c r="B94" s="234"/>
      <c r="C94" s="235"/>
      <c r="D94" s="236"/>
      <c r="E94" s="237"/>
      <c r="F94" s="90"/>
      <c r="G94" s="90"/>
      <c r="H94" s="90"/>
      <c r="I94" s="90"/>
    </row>
    <row r="95" spans="1:9" ht="18" customHeight="1" x14ac:dyDescent="0.2">
      <c r="A95" s="616"/>
      <c r="B95" s="234"/>
      <c r="C95" s="235"/>
      <c r="D95" s="236"/>
      <c r="E95" s="237"/>
      <c r="F95" s="90"/>
      <c r="G95" s="90"/>
      <c r="H95" s="90"/>
      <c r="I95" s="90"/>
    </row>
    <row r="96" spans="1:9" ht="18.75" customHeight="1" thickBot="1" x14ac:dyDescent="0.25">
      <c r="A96" s="238" t="s">
        <v>57</v>
      </c>
      <c r="B96" s="239">
        <f>SUM(B92:B95)</f>
        <v>0</v>
      </c>
      <c r="C96" s="240"/>
      <c r="D96" s="110"/>
      <c r="E96" s="241"/>
      <c r="F96" s="90"/>
      <c r="G96" s="90"/>
      <c r="H96" s="90"/>
      <c r="I96" s="90"/>
    </row>
    <row r="97" spans="1:9" ht="9.75" customHeight="1" thickBot="1" x14ac:dyDescent="0.25">
      <c r="A97" s="251"/>
      <c r="B97" s="243"/>
      <c r="C97" s="244"/>
      <c r="D97" s="245"/>
      <c r="E97" s="246"/>
      <c r="F97" s="90"/>
      <c r="G97" s="90"/>
      <c r="H97" s="90"/>
      <c r="I97" s="90"/>
    </row>
    <row r="98" spans="1:9" ht="18" customHeight="1" x14ac:dyDescent="0.2">
      <c r="A98" s="615">
        <f>'Crew Costs'!B56</f>
        <v>0</v>
      </c>
      <c r="B98" s="247"/>
      <c r="C98" s="248"/>
      <c r="D98" s="249"/>
      <c r="E98" s="250"/>
      <c r="F98" s="90"/>
      <c r="G98" s="90"/>
      <c r="H98" s="90"/>
      <c r="I98" s="90"/>
    </row>
    <row r="99" spans="1:9" ht="18" customHeight="1" x14ac:dyDescent="0.2">
      <c r="A99" s="616"/>
      <c r="B99" s="234"/>
      <c r="C99" s="235"/>
      <c r="D99" s="236"/>
      <c r="E99" s="237"/>
      <c r="F99" s="90"/>
      <c r="G99" s="90"/>
      <c r="H99" s="90"/>
      <c r="I99" s="90"/>
    </row>
    <row r="100" spans="1:9" ht="18" customHeight="1" x14ac:dyDescent="0.2">
      <c r="A100" s="616"/>
      <c r="B100" s="234"/>
      <c r="C100" s="235"/>
      <c r="D100" s="236"/>
      <c r="E100" s="237"/>
      <c r="F100" s="90"/>
      <c r="G100" s="90"/>
      <c r="H100" s="90"/>
      <c r="I100" s="90"/>
    </row>
    <row r="101" spans="1:9" ht="18" customHeight="1" x14ac:dyDescent="0.2">
      <c r="A101" s="616"/>
      <c r="B101" s="234"/>
      <c r="C101" s="235"/>
      <c r="D101" s="236"/>
      <c r="E101" s="237"/>
      <c r="F101" s="90"/>
      <c r="G101" s="90"/>
      <c r="H101" s="90"/>
      <c r="I101" s="90"/>
    </row>
    <row r="102" spans="1:9" ht="18.75" customHeight="1" thickBot="1" x14ac:dyDescent="0.25">
      <c r="A102" s="238" t="s">
        <v>57</v>
      </c>
      <c r="B102" s="239">
        <f>SUM(B98:B101)</f>
        <v>0</v>
      </c>
      <c r="C102" s="240"/>
      <c r="D102" s="110"/>
      <c r="E102" s="241"/>
      <c r="F102" s="90"/>
      <c r="G102" s="90"/>
      <c r="H102" s="90"/>
      <c r="I102" s="90"/>
    </row>
    <row r="103" spans="1:9" ht="9" customHeight="1" thickBot="1" x14ac:dyDescent="0.25">
      <c r="A103" s="251"/>
      <c r="B103" s="243"/>
      <c r="C103" s="244"/>
      <c r="D103" s="245"/>
      <c r="E103" s="246"/>
      <c r="F103" s="90"/>
      <c r="G103" s="90"/>
      <c r="H103" s="90"/>
      <c r="I103" s="90"/>
    </row>
    <row r="104" spans="1:9" ht="18" customHeight="1" x14ac:dyDescent="0.2">
      <c r="A104" s="615">
        <f>'Crew Costs'!B62</f>
        <v>0</v>
      </c>
      <c r="B104" s="247"/>
      <c r="C104" s="248"/>
      <c r="D104" s="249"/>
      <c r="E104" s="250"/>
      <c r="F104" s="90"/>
      <c r="G104" s="90"/>
      <c r="H104" s="90"/>
      <c r="I104" s="90"/>
    </row>
    <row r="105" spans="1:9" ht="18" customHeight="1" x14ac:dyDescent="0.2">
      <c r="A105" s="616"/>
      <c r="B105" s="234"/>
      <c r="C105" s="235"/>
      <c r="D105" s="236"/>
      <c r="E105" s="237"/>
      <c r="F105" s="90"/>
      <c r="G105" s="90"/>
      <c r="H105" s="90"/>
      <c r="I105" s="90"/>
    </row>
    <row r="106" spans="1:9" ht="18" customHeight="1" x14ac:dyDescent="0.2">
      <c r="A106" s="616"/>
      <c r="B106" s="234"/>
      <c r="C106" s="235"/>
      <c r="D106" s="236"/>
      <c r="E106" s="237"/>
      <c r="F106" s="90"/>
      <c r="G106" s="90"/>
      <c r="H106" s="90"/>
      <c r="I106" s="90"/>
    </row>
    <row r="107" spans="1:9" ht="18" customHeight="1" x14ac:dyDescent="0.2">
      <c r="A107" s="616"/>
      <c r="B107" s="234"/>
      <c r="C107" s="235"/>
      <c r="D107" s="236"/>
      <c r="E107" s="237"/>
      <c r="F107" s="90"/>
      <c r="G107" s="90"/>
      <c r="H107" s="90"/>
      <c r="I107" s="90"/>
    </row>
    <row r="108" spans="1:9" ht="18.75" customHeight="1" thickBot="1" x14ac:dyDescent="0.25">
      <c r="A108" s="238" t="s">
        <v>57</v>
      </c>
      <c r="B108" s="239">
        <f>SUM(B104:B107)</f>
        <v>0</v>
      </c>
      <c r="C108" s="240"/>
      <c r="D108" s="110"/>
      <c r="E108" s="241"/>
      <c r="F108" s="90"/>
      <c r="G108" s="90"/>
      <c r="H108" s="90"/>
      <c r="I108" s="90"/>
    </row>
    <row r="109" spans="1:9" ht="9" customHeight="1" thickBot="1" x14ac:dyDescent="0.25">
      <c r="A109" s="251"/>
      <c r="B109" s="243"/>
      <c r="C109" s="244"/>
      <c r="D109" s="245"/>
      <c r="E109" s="246"/>
      <c r="F109" s="90"/>
      <c r="G109" s="90"/>
      <c r="H109" s="90"/>
      <c r="I109" s="90"/>
    </row>
    <row r="110" spans="1:9" ht="18" customHeight="1" x14ac:dyDescent="0.2">
      <c r="A110" s="615">
        <f>'Crew Costs'!B67</f>
        <v>0</v>
      </c>
      <c r="B110" s="247"/>
      <c r="C110" s="248"/>
      <c r="D110" s="249"/>
      <c r="E110" s="250"/>
      <c r="F110" s="90"/>
      <c r="G110" s="90"/>
      <c r="H110" s="90"/>
      <c r="I110" s="90"/>
    </row>
    <row r="111" spans="1:9" ht="18" customHeight="1" x14ac:dyDescent="0.2">
      <c r="A111" s="616"/>
      <c r="B111" s="234"/>
      <c r="C111" s="235"/>
      <c r="D111" s="236"/>
      <c r="E111" s="237"/>
      <c r="F111" s="90"/>
      <c r="G111" s="90"/>
      <c r="H111" s="90"/>
      <c r="I111" s="90"/>
    </row>
    <row r="112" spans="1:9" ht="18" customHeight="1" x14ac:dyDescent="0.2">
      <c r="A112" s="616"/>
      <c r="B112" s="234"/>
      <c r="C112" s="235"/>
      <c r="D112" s="236"/>
      <c r="E112" s="237"/>
      <c r="F112" s="90"/>
      <c r="G112" s="90"/>
      <c r="H112" s="90"/>
      <c r="I112" s="90"/>
    </row>
    <row r="113" spans="1:9" ht="18" customHeight="1" x14ac:dyDescent="0.2">
      <c r="A113" s="616"/>
      <c r="B113" s="234"/>
      <c r="C113" s="235"/>
      <c r="D113" s="236"/>
      <c r="E113" s="237"/>
      <c r="F113" s="90"/>
      <c r="G113" s="90"/>
      <c r="H113" s="90"/>
      <c r="I113" s="90"/>
    </row>
    <row r="114" spans="1:9" ht="18.75" customHeight="1" thickBot="1" x14ac:dyDescent="0.25">
      <c r="A114" s="238" t="s">
        <v>57</v>
      </c>
      <c r="B114" s="239">
        <f>SUM(B110:B113)</f>
        <v>0</v>
      </c>
      <c r="C114" s="240"/>
      <c r="D114" s="110"/>
      <c r="E114" s="241"/>
      <c r="F114" s="90"/>
      <c r="G114" s="90"/>
      <c r="H114" s="90"/>
      <c r="I114" s="90"/>
    </row>
    <row r="115" spans="1:9" ht="9.75" customHeight="1" x14ac:dyDescent="0.2">
      <c r="A115" s="260"/>
      <c r="B115" s="261"/>
      <c r="C115" s="262"/>
      <c r="D115" s="263"/>
      <c r="E115" s="264"/>
      <c r="F115" s="90"/>
      <c r="G115" s="90"/>
      <c r="H115" s="90"/>
      <c r="I115" s="90"/>
    </row>
    <row r="116" spans="1:9" ht="10.5" customHeight="1" x14ac:dyDescent="0.2">
      <c r="A116" s="259"/>
      <c r="B116" s="253"/>
      <c r="C116" s="254"/>
      <c r="D116" s="255"/>
      <c r="E116" s="256"/>
      <c r="F116" s="90"/>
      <c r="G116" s="90"/>
      <c r="H116" s="90"/>
      <c r="I116" s="90"/>
    </row>
    <row r="117" spans="1:9" ht="21" customHeight="1" x14ac:dyDescent="0.2">
      <c r="A117" s="259"/>
      <c r="B117" s="253"/>
      <c r="C117" s="254"/>
      <c r="D117" s="255"/>
      <c r="E117" s="256"/>
      <c r="F117" s="90"/>
      <c r="G117" s="90"/>
      <c r="H117" s="90"/>
      <c r="I117" s="90"/>
    </row>
    <row r="118" spans="1:9" ht="26.25" customHeight="1" x14ac:dyDescent="0.2">
      <c r="A118" s="265" t="s">
        <v>146</v>
      </c>
      <c r="B118" s="253">
        <f>B78+B72+B66+B60+B54+B48+B42+B36+B29+B22+B15</f>
        <v>0</v>
      </c>
      <c r="C118" s="254"/>
      <c r="D118" s="255"/>
      <c r="E118" s="256"/>
      <c r="F118" s="90"/>
      <c r="G118" s="90"/>
      <c r="H118" s="90"/>
      <c r="I118" s="90"/>
    </row>
    <row r="119" spans="1:9" ht="15" x14ac:dyDescent="0.2">
      <c r="A119" s="266" t="s">
        <v>147</v>
      </c>
      <c r="B119" s="253">
        <v>0</v>
      </c>
      <c r="C119" s="90"/>
      <c r="D119" s="90"/>
      <c r="E119" s="90"/>
      <c r="F119" s="90"/>
      <c r="G119" s="90"/>
      <c r="H119" s="90"/>
      <c r="I119" s="90"/>
    </row>
    <row r="120" spans="1:9" ht="21" x14ac:dyDescent="0.25">
      <c r="A120" s="90"/>
      <c r="B120" s="267"/>
      <c r="C120" s="90"/>
      <c r="D120" s="90"/>
      <c r="E120" s="90"/>
      <c r="F120" s="90"/>
      <c r="G120" s="90"/>
      <c r="H120" s="90"/>
      <c r="I120" s="90"/>
    </row>
    <row r="121" spans="1:9" ht="19" x14ac:dyDescent="0.25">
      <c r="A121" s="268" t="s">
        <v>148</v>
      </c>
      <c r="B121" s="253">
        <f>B119+B118</f>
        <v>0</v>
      </c>
      <c r="C121" s="90"/>
      <c r="D121" s="90"/>
      <c r="E121" s="90"/>
      <c r="F121" s="90"/>
      <c r="G121" s="90"/>
      <c r="H121" s="90"/>
      <c r="I121" s="90"/>
    </row>
    <row r="122" spans="1:9" x14ac:dyDescent="0.2">
      <c r="A122" s="90"/>
      <c r="B122" s="90"/>
      <c r="C122" s="90"/>
      <c r="D122" s="90"/>
      <c r="E122" s="90"/>
      <c r="F122" s="90"/>
      <c r="G122" s="90"/>
      <c r="H122" s="90"/>
      <c r="I122" s="90"/>
    </row>
    <row r="123" spans="1:9" x14ac:dyDescent="0.2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 x14ac:dyDescent="0.2">
      <c r="A124" s="90"/>
      <c r="B124" s="90"/>
      <c r="C124" s="90"/>
      <c r="D124" s="90"/>
      <c r="E124" s="90"/>
      <c r="F124" s="90"/>
      <c r="G124" s="90"/>
      <c r="H124" s="90"/>
      <c r="I124" s="90"/>
    </row>
    <row r="125" spans="1:9" x14ac:dyDescent="0.2">
      <c r="A125" s="90"/>
      <c r="B125" s="90"/>
      <c r="C125" s="90"/>
      <c r="D125" s="90"/>
      <c r="E125" s="90"/>
      <c r="F125" s="90"/>
      <c r="G125" s="90"/>
      <c r="H125" s="90"/>
      <c r="I125" s="90"/>
    </row>
    <row r="126" spans="1:9" x14ac:dyDescent="0.2">
      <c r="A126" s="90"/>
      <c r="B126" s="90"/>
      <c r="C126" s="90"/>
      <c r="D126" s="90"/>
      <c r="E126" s="90"/>
      <c r="F126" s="90"/>
      <c r="G126" s="90"/>
      <c r="H126" s="90"/>
      <c r="I126" s="90"/>
    </row>
    <row r="127" spans="1:9" x14ac:dyDescent="0.2">
      <c r="A127" s="90"/>
      <c r="B127" s="90"/>
      <c r="C127" s="90"/>
      <c r="D127" s="90"/>
      <c r="E127" s="90"/>
      <c r="F127" s="90"/>
      <c r="G127" s="90"/>
      <c r="H127" s="90"/>
      <c r="I127" s="90"/>
    </row>
  </sheetData>
  <mergeCells count="20">
    <mergeCell ref="A98:A101"/>
    <mergeCell ref="A104:A107"/>
    <mergeCell ref="A110:A113"/>
    <mergeCell ref="A38:A41"/>
    <mergeCell ref="A56:A59"/>
    <mergeCell ref="A86:A89"/>
    <mergeCell ref="A92:A95"/>
    <mergeCell ref="A68:A71"/>
    <mergeCell ref="A74:A77"/>
    <mergeCell ref="A80:A83"/>
    <mergeCell ref="B2:E2"/>
    <mergeCell ref="B4:E4"/>
    <mergeCell ref="B6:E6"/>
    <mergeCell ref="A62:A65"/>
    <mergeCell ref="A50:A53"/>
    <mergeCell ref="A44:A47"/>
    <mergeCell ref="A10:A14"/>
    <mergeCell ref="A17:A21"/>
    <mergeCell ref="A24:A28"/>
    <mergeCell ref="A31:A35"/>
  </mergeCells>
  <phoneticPr fontId="3" type="noConversion"/>
  <pageMargins left="0.25" right="0.25" top="0.75" bottom="0.75" header="0.3" footer="0.3"/>
  <pageSetup paperSize="9" scale="36" orientation="portrait"/>
  <headerFooter alignWithMargins="0">
    <oddHeader>&amp;A</oddHeader>
    <oddFooter>Prepared by Aidan 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9932AD6-D9B1-4FE8-BCF5-3C964A219EE8}"/>
</file>

<file path=customXml/itemProps2.xml><?xml version="1.0" encoding="utf-8"?>
<ds:datastoreItem xmlns:ds="http://schemas.openxmlformats.org/officeDocument/2006/customXml" ds:itemID="{FAAE4031-E0B3-4D5E-B836-C1BDD8315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E0922-7F42-4C8C-8C0F-5FA1244B59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Event Budget Summary</vt:lpstr>
      <vt:lpstr>Breakdown 1</vt:lpstr>
      <vt:lpstr>Float Spend</vt:lpstr>
      <vt:lpstr>Costings 1</vt:lpstr>
      <vt:lpstr>Cost Comparison</vt:lpstr>
      <vt:lpstr>Crew Costs</vt:lpstr>
      <vt:lpstr>Crew Accommodation</vt:lpstr>
      <vt:lpstr>Crew Catering</vt:lpstr>
      <vt:lpstr>PDs &amp; Petty Cash</vt:lpstr>
      <vt:lpstr>Passes &amp; Radios</vt:lpstr>
      <vt:lpstr>Dressing Rooms</vt:lpstr>
    </vt:vector>
  </TitlesOfParts>
  <Manager/>
  <Company>Production Eye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Aidan</dc:creator>
  <cp:keywords/>
  <dc:description/>
  <cp:lastModifiedBy>Aidan Lesser</cp:lastModifiedBy>
  <cp:revision/>
  <cp:lastPrinted>2017-03-01T10:19:17Z</cp:lastPrinted>
  <dcterms:created xsi:type="dcterms:W3CDTF">2009-06-21T20:58:01Z</dcterms:created>
  <dcterms:modified xsi:type="dcterms:W3CDTF">2017-08-14T08:37:38Z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