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EOY/"/>
    </mc:Choice>
  </mc:AlternateContent>
  <workbookProtection workbookAlgorithmName="SHA-512" workbookHashValue="DvUnqstrjP/rpoktXlqKd2ZgjosjVCucjb4HmpGZNsj2Wj2M1omyv0WdLqRgB+AL+cTMpQrrqll3V6CJKJZNrQ==" workbookSaltValue="zKAThIOu4nxe/F8mm/uW0g==" workbookSpinCount="100000" lockStructure="1"/>
  <bookViews>
    <workbookView xWindow="0" yWindow="0" windowWidth="17554" windowHeight="10577" tabRatio="933" firstSheet="2" activeTab="1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I642" i="55" l="1"/>
  <c r="G642" i="55"/>
  <c r="F642" i="55"/>
  <c r="I636" i="55"/>
  <c r="G636" i="55"/>
  <c r="F636" i="55"/>
  <c r="I618" i="55"/>
  <c r="G618" i="55"/>
  <c r="F618" i="55"/>
  <c r="I606" i="55"/>
  <c r="G606" i="55"/>
  <c r="F606" i="55"/>
  <c r="I589" i="55"/>
  <c r="G589" i="55"/>
  <c r="F589" i="55"/>
  <c r="I573" i="55"/>
  <c r="G573" i="55"/>
  <c r="F573" i="55"/>
  <c r="I568" i="55"/>
  <c r="G568" i="55"/>
  <c r="F568" i="55"/>
  <c r="I562" i="55"/>
  <c r="G562" i="55"/>
  <c r="F562" i="55"/>
  <c r="I556" i="55"/>
  <c r="G556" i="55"/>
  <c r="F556" i="55"/>
  <c r="I547" i="55"/>
  <c r="G547" i="55"/>
  <c r="F547" i="55"/>
  <c r="I532" i="55"/>
  <c r="G532" i="55"/>
  <c r="F532" i="55"/>
  <c r="I529" i="55"/>
  <c r="G529" i="55"/>
  <c r="F529" i="55"/>
  <c r="I526" i="55"/>
  <c r="G526" i="55"/>
  <c r="F526" i="55"/>
  <c r="I523" i="55"/>
  <c r="G523" i="55"/>
  <c r="F523" i="55"/>
  <c r="I520" i="55"/>
  <c r="G520" i="55"/>
  <c r="F520" i="55"/>
  <c r="I508" i="55"/>
  <c r="G508" i="55"/>
  <c r="F508" i="55"/>
  <c r="I503" i="55"/>
  <c r="G503" i="55"/>
  <c r="F503" i="55"/>
  <c r="I496" i="55"/>
  <c r="G496" i="55"/>
  <c r="F496" i="55"/>
  <c r="I490" i="55"/>
  <c r="G490" i="55"/>
  <c r="F490" i="55"/>
  <c r="I485" i="55"/>
  <c r="G485" i="55"/>
  <c r="F485" i="55"/>
  <c r="I472" i="55"/>
  <c r="G472" i="55"/>
  <c r="F472" i="55"/>
  <c r="I469" i="55"/>
  <c r="G469" i="55"/>
  <c r="F469" i="55"/>
  <c r="I466" i="55"/>
  <c r="G466" i="55"/>
  <c r="F466" i="55"/>
  <c r="I463" i="55"/>
  <c r="G463" i="55"/>
  <c r="F463" i="55"/>
  <c r="I460" i="55"/>
  <c r="G460" i="55"/>
  <c r="F460" i="55"/>
  <c r="I456" i="55"/>
  <c r="G456" i="55"/>
  <c r="F456" i="55"/>
  <c r="I449" i="55"/>
  <c r="G449" i="55"/>
  <c r="F449" i="55"/>
  <c r="I442" i="55"/>
  <c r="G442" i="55"/>
  <c r="F442" i="55"/>
  <c r="I430" i="55"/>
  <c r="G430" i="55"/>
  <c r="F430" i="55"/>
  <c r="I423" i="55"/>
  <c r="G423" i="55"/>
  <c r="F423" i="55"/>
  <c r="I408" i="55"/>
  <c r="G408" i="55"/>
  <c r="F408" i="55"/>
  <c r="I401" i="55"/>
  <c r="G401" i="55"/>
  <c r="F401" i="55"/>
  <c r="I398" i="55"/>
  <c r="G398" i="55"/>
  <c r="F398" i="55"/>
  <c r="I392" i="55"/>
  <c r="G392" i="55"/>
  <c r="F392" i="55"/>
  <c r="I382" i="55"/>
  <c r="G382" i="55"/>
  <c r="F382" i="55"/>
  <c r="I375" i="55"/>
  <c r="G375" i="55"/>
  <c r="F375" i="55"/>
  <c r="I370" i="55"/>
  <c r="G370" i="55"/>
  <c r="F370" i="55"/>
  <c r="I358" i="55"/>
  <c r="G358" i="55"/>
  <c r="F358" i="55"/>
  <c r="I354" i="55"/>
  <c r="G354" i="55"/>
  <c r="F354" i="55"/>
  <c r="I336" i="55"/>
  <c r="G336" i="55"/>
  <c r="F336" i="55"/>
  <c r="I333" i="55"/>
  <c r="G333" i="55"/>
  <c r="F333" i="55"/>
  <c r="I324" i="55"/>
  <c r="G324" i="55"/>
  <c r="F324" i="55"/>
  <c r="I315" i="55"/>
  <c r="G315" i="55"/>
  <c r="F315" i="55"/>
  <c r="I306" i="55"/>
  <c r="G306" i="55"/>
  <c r="F306" i="55"/>
  <c r="I297" i="55"/>
  <c r="G297" i="55"/>
  <c r="F297" i="55"/>
  <c r="I288" i="55"/>
  <c r="G288" i="55"/>
  <c r="F288" i="55"/>
  <c r="I279" i="55"/>
  <c r="G279" i="55"/>
  <c r="F279" i="55"/>
  <c r="I270" i="55"/>
  <c r="G270" i="55"/>
  <c r="F270" i="55"/>
  <c r="I260" i="55"/>
  <c r="G260" i="55"/>
  <c r="F260" i="55"/>
  <c r="I249" i="55"/>
  <c r="G249" i="55"/>
  <c r="F249" i="55"/>
  <c r="I236" i="55"/>
  <c r="G236" i="55"/>
  <c r="F236" i="55"/>
  <c r="I232" i="55"/>
  <c r="G232" i="55"/>
  <c r="F232" i="55"/>
  <c r="I227" i="55"/>
  <c r="G227" i="55"/>
  <c r="F227" i="55"/>
  <c r="I218" i="55"/>
  <c r="G218" i="55"/>
  <c r="F218" i="55"/>
  <c r="I202" i="55"/>
  <c r="G202" i="55"/>
  <c r="F202" i="55"/>
  <c r="I196" i="55"/>
  <c r="G196" i="55"/>
  <c r="F196" i="55"/>
  <c r="I187" i="55"/>
  <c r="G187" i="55"/>
  <c r="F187" i="55"/>
  <c r="I178" i="55"/>
  <c r="G178" i="55"/>
  <c r="F178" i="55"/>
  <c r="I171" i="55"/>
  <c r="G171" i="55"/>
  <c r="F171" i="55"/>
  <c r="I154" i="55"/>
  <c r="G154" i="55"/>
  <c r="F154" i="55"/>
  <c r="I147" i="55"/>
  <c r="G147" i="55"/>
  <c r="F147" i="55"/>
  <c r="I141" i="55"/>
  <c r="G141" i="55"/>
  <c r="F141" i="55"/>
  <c r="I127" i="55"/>
  <c r="G127" i="55"/>
  <c r="F127" i="55"/>
  <c r="I109" i="55"/>
  <c r="G109" i="55"/>
  <c r="F109" i="55"/>
  <c r="I105" i="55"/>
  <c r="G105" i="55"/>
  <c r="F105" i="55"/>
  <c r="I100" i="55"/>
  <c r="G100" i="55"/>
  <c r="F100" i="55"/>
  <c r="I95" i="55"/>
  <c r="G95" i="55"/>
  <c r="F95" i="55"/>
  <c r="I90" i="55"/>
  <c r="G90" i="55"/>
  <c r="F90" i="55"/>
  <c r="I85" i="55"/>
  <c r="G85" i="55"/>
  <c r="F85" i="55"/>
  <c r="I62" i="55"/>
  <c r="G62" i="55"/>
  <c r="F62" i="55"/>
  <c r="I59" i="55"/>
  <c r="G59" i="55"/>
  <c r="F59" i="55"/>
  <c r="I56" i="55"/>
  <c r="G56" i="55"/>
  <c r="F56" i="55"/>
  <c r="I53" i="55"/>
  <c r="G53" i="55"/>
  <c r="F53" i="55"/>
  <c r="I50" i="55"/>
  <c r="G50" i="55"/>
  <c r="F50" i="55"/>
  <c r="I47" i="55"/>
  <c r="G47" i="55"/>
  <c r="F47" i="55"/>
  <c r="I44" i="55"/>
  <c r="G44" i="55"/>
  <c r="F44" i="55"/>
  <c r="I41" i="55"/>
  <c r="G41" i="55"/>
  <c r="F41" i="55"/>
  <c r="I38" i="55"/>
  <c r="G38" i="55"/>
  <c r="F38" i="55"/>
  <c r="I35" i="55"/>
  <c r="G35" i="55"/>
  <c r="F35" i="55"/>
  <c r="I32" i="55"/>
  <c r="G32" i="55"/>
  <c r="F32" i="55"/>
  <c r="I29" i="55"/>
  <c r="G29" i="55"/>
  <c r="F29" i="55"/>
  <c r="I25" i="55"/>
  <c r="G25" i="55"/>
  <c r="F25" i="55"/>
  <c r="C3" i="5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A7" i="9"/>
  <c r="AD7" i="9"/>
  <c r="AE7" i="9"/>
  <c r="AF7" i="9"/>
  <c r="AG7" i="9"/>
  <c r="AH7" i="9"/>
  <c r="AI7" i="9"/>
  <c r="AJ7" i="9"/>
  <c r="AK7" i="9"/>
  <c r="AL7" i="9"/>
  <c r="AM7" i="9"/>
  <c r="AN7" i="9"/>
  <c r="AO7" i="9"/>
  <c r="AP7" i="9"/>
  <c r="AQ7" i="9"/>
  <c r="AR7" i="9"/>
  <c r="AS7" i="9"/>
  <c r="AT7" i="9"/>
  <c r="AU7" i="9"/>
  <c r="AV7" i="9"/>
  <c r="G504" i="55" l="1"/>
  <c r="G426" i="55"/>
  <c r="G325" i="55"/>
  <c r="G316" i="55"/>
  <c r="G307" i="55"/>
  <c r="G80" i="55"/>
  <c r="A1" i="51"/>
  <c r="B734" i="51" s="1"/>
  <c r="B4498" i="51" l="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641" i="55" l="1"/>
  <c r="P641" i="55" s="1"/>
  <c r="E640" i="55"/>
  <c r="P640" i="55" s="1"/>
  <c r="E639" i="55"/>
  <c r="P639" i="55" s="1"/>
  <c r="E638" i="55"/>
  <c r="E635" i="55"/>
  <c r="P635" i="55" s="1"/>
  <c r="E634" i="55"/>
  <c r="P634" i="55" s="1"/>
  <c r="E633" i="55"/>
  <c r="E632" i="55"/>
  <c r="E631" i="55"/>
  <c r="P631" i="55" s="1"/>
  <c r="E630" i="55"/>
  <c r="P630" i="55" s="1"/>
  <c r="E629" i="55"/>
  <c r="E628" i="55"/>
  <c r="E627" i="55"/>
  <c r="P627" i="55" s="1"/>
  <c r="E626" i="55"/>
  <c r="P626" i="55" s="1"/>
  <c r="E625" i="55"/>
  <c r="P625" i="55" s="1"/>
  <c r="E624" i="55"/>
  <c r="E623" i="55"/>
  <c r="P623" i="55" s="1"/>
  <c r="E622" i="55"/>
  <c r="P622" i="55" s="1"/>
  <c r="E621" i="55"/>
  <c r="P621" i="55" s="1"/>
  <c r="E620" i="55"/>
  <c r="E617" i="55"/>
  <c r="P617" i="55" s="1"/>
  <c r="E616" i="55"/>
  <c r="P616" i="55" s="1"/>
  <c r="E615" i="55"/>
  <c r="P615" i="55" s="1"/>
  <c r="E614" i="55"/>
  <c r="E613" i="55"/>
  <c r="P613" i="55" s="1"/>
  <c r="E612" i="55"/>
  <c r="E611" i="55"/>
  <c r="P611" i="55" s="1"/>
  <c r="E610" i="55"/>
  <c r="E609" i="55"/>
  <c r="P609" i="55" s="1"/>
  <c r="E608" i="55"/>
  <c r="P608" i="55" s="1"/>
  <c r="E605" i="55"/>
  <c r="E604" i="55"/>
  <c r="E603" i="55"/>
  <c r="P603" i="55" s="1"/>
  <c r="E602" i="55"/>
  <c r="P602" i="55" s="1"/>
  <c r="E601" i="55"/>
  <c r="P601" i="55" s="1"/>
  <c r="E600" i="55"/>
  <c r="E599" i="55"/>
  <c r="P599" i="55" s="1"/>
  <c r="E598" i="55"/>
  <c r="P598" i="55" s="1"/>
  <c r="E597" i="55"/>
  <c r="E596" i="55"/>
  <c r="E595" i="55"/>
  <c r="P595" i="55" s="1"/>
  <c r="E594" i="55"/>
  <c r="P594" i="55" s="1"/>
  <c r="E593" i="55"/>
  <c r="E592" i="55"/>
  <c r="E591" i="55"/>
  <c r="P591" i="55" s="1"/>
  <c r="E588" i="55"/>
  <c r="P588" i="55" s="1"/>
  <c r="E587" i="55"/>
  <c r="P587" i="55" s="1"/>
  <c r="E586" i="55"/>
  <c r="E585" i="55"/>
  <c r="P585" i="55" s="1"/>
  <c r="E584" i="55"/>
  <c r="P584" i="55" s="1"/>
  <c r="E583" i="55"/>
  <c r="P583" i="55" s="1"/>
  <c r="E582" i="55"/>
  <c r="E581" i="55"/>
  <c r="P581" i="55" s="1"/>
  <c r="E580" i="55"/>
  <c r="P580" i="55" s="1"/>
  <c r="E579" i="55"/>
  <c r="P579" i="55" s="1"/>
  <c r="E578" i="55"/>
  <c r="E577" i="55"/>
  <c r="P577" i="55" s="1"/>
  <c r="E576" i="55"/>
  <c r="E575" i="55"/>
  <c r="P575" i="55" s="1"/>
  <c r="E572" i="55"/>
  <c r="E571" i="55"/>
  <c r="P571" i="55" s="1"/>
  <c r="E570" i="55"/>
  <c r="P570" i="55" s="1"/>
  <c r="E567" i="55"/>
  <c r="E566" i="55"/>
  <c r="E565" i="55"/>
  <c r="P565" i="55" s="1"/>
  <c r="E564" i="55"/>
  <c r="P564" i="55" s="1"/>
  <c r="E561" i="55"/>
  <c r="P561" i="55" s="1"/>
  <c r="E560" i="55"/>
  <c r="E559" i="55"/>
  <c r="P559" i="55" s="1"/>
  <c r="E558" i="55"/>
  <c r="P558" i="55" s="1"/>
  <c r="E555" i="55"/>
  <c r="E554" i="55"/>
  <c r="E553" i="55"/>
  <c r="P553" i="55" s="1"/>
  <c r="E552" i="55"/>
  <c r="P552" i="55" s="1"/>
  <c r="E551" i="55"/>
  <c r="E550" i="55"/>
  <c r="E549" i="55"/>
  <c r="P549" i="55" s="1"/>
  <c r="E546" i="55"/>
  <c r="P546" i="55" s="1"/>
  <c r="E545" i="55"/>
  <c r="P545" i="55" s="1"/>
  <c r="E544" i="55"/>
  <c r="E543" i="55"/>
  <c r="P543" i="55" s="1"/>
  <c r="E542" i="55"/>
  <c r="P542" i="55" s="1"/>
  <c r="E541" i="55"/>
  <c r="P541" i="55" s="1"/>
  <c r="E540" i="55"/>
  <c r="E539" i="55"/>
  <c r="P539" i="55" s="1"/>
  <c r="E538" i="55"/>
  <c r="P538" i="55" s="1"/>
  <c r="E537" i="55"/>
  <c r="P537" i="55" s="1"/>
  <c r="E536" i="55"/>
  <c r="E535" i="55"/>
  <c r="P535" i="55" s="1"/>
  <c r="E534" i="55"/>
  <c r="E531" i="55"/>
  <c r="P531" i="55" s="1"/>
  <c r="E528" i="55"/>
  <c r="E525" i="55"/>
  <c r="P525" i="55" s="1"/>
  <c r="E522" i="55"/>
  <c r="P522" i="55" s="1"/>
  <c r="E519" i="55"/>
  <c r="E518" i="55"/>
  <c r="E517" i="55"/>
  <c r="P517" i="55" s="1"/>
  <c r="E516" i="55"/>
  <c r="P516" i="55" s="1"/>
  <c r="E515" i="55"/>
  <c r="P515" i="55" s="1"/>
  <c r="E514" i="55"/>
  <c r="E513" i="55"/>
  <c r="P513" i="55" s="1"/>
  <c r="E512" i="55"/>
  <c r="P512" i="55" s="1"/>
  <c r="E511" i="55"/>
  <c r="E510" i="55"/>
  <c r="E507" i="55"/>
  <c r="P507" i="55" s="1"/>
  <c r="E506" i="55"/>
  <c r="P506" i="55" s="1"/>
  <c r="E505" i="55"/>
  <c r="E502" i="55"/>
  <c r="E501" i="55"/>
  <c r="P501" i="55" s="1"/>
  <c r="E500" i="55"/>
  <c r="E499" i="55"/>
  <c r="P499" i="55" s="1"/>
  <c r="E498" i="55"/>
  <c r="E495" i="55"/>
  <c r="P495" i="55" s="1"/>
  <c r="E494" i="55"/>
  <c r="P494" i="55" s="1"/>
  <c r="E493" i="55"/>
  <c r="P493" i="55" s="1"/>
  <c r="E492" i="55"/>
  <c r="E489" i="55"/>
  <c r="P489" i="55" s="1"/>
  <c r="E488" i="55"/>
  <c r="P488" i="55" s="1"/>
  <c r="E487" i="55"/>
  <c r="E484" i="55"/>
  <c r="E483" i="55"/>
  <c r="P483" i="55" s="1"/>
  <c r="E482" i="55"/>
  <c r="P482" i="55" s="1"/>
  <c r="E481" i="55"/>
  <c r="P481" i="55" s="1"/>
  <c r="E480" i="55"/>
  <c r="E479" i="55"/>
  <c r="P479" i="55" s="1"/>
  <c r="E478" i="55"/>
  <c r="E477" i="55"/>
  <c r="P477" i="55" s="1"/>
  <c r="E476" i="55"/>
  <c r="E475" i="55"/>
  <c r="P475" i="55" s="1"/>
  <c r="E474" i="55"/>
  <c r="P474" i="55" s="1"/>
  <c r="E471" i="55"/>
  <c r="E468" i="55"/>
  <c r="E465" i="55"/>
  <c r="P465" i="55" s="1"/>
  <c r="E462" i="55"/>
  <c r="P462" i="55" s="1"/>
  <c r="E459" i="55"/>
  <c r="P459" i="55" s="1"/>
  <c r="E458" i="55"/>
  <c r="E455" i="55"/>
  <c r="P455" i="55" s="1"/>
  <c r="E454" i="55"/>
  <c r="P454" i="55" s="1"/>
  <c r="E453" i="55"/>
  <c r="E452" i="55"/>
  <c r="E451" i="55"/>
  <c r="P451" i="55" s="1"/>
  <c r="E448" i="55"/>
  <c r="P448" i="55" s="1"/>
  <c r="E447" i="55"/>
  <c r="E446" i="55"/>
  <c r="E445" i="55"/>
  <c r="P445" i="55" s="1"/>
  <c r="E444" i="55"/>
  <c r="P444" i="55" s="1"/>
  <c r="E441" i="55"/>
  <c r="P441" i="55" s="1"/>
  <c r="E440" i="55"/>
  <c r="E439" i="55"/>
  <c r="P439" i="55" s="1"/>
  <c r="E438" i="55"/>
  <c r="P438" i="55" s="1"/>
  <c r="E437" i="55"/>
  <c r="P437" i="55" s="1"/>
  <c r="E436" i="55"/>
  <c r="E435" i="55"/>
  <c r="P435" i="55" s="1"/>
  <c r="E434" i="55"/>
  <c r="P434" i="55" s="1"/>
  <c r="E433" i="55"/>
  <c r="P433" i="55" s="1"/>
  <c r="E432" i="55"/>
  <c r="E429" i="55"/>
  <c r="P429" i="55" s="1"/>
  <c r="E428" i="55"/>
  <c r="E427" i="55"/>
  <c r="P427" i="55" s="1"/>
  <c r="E426" i="55"/>
  <c r="E425" i="55"/>
  <c r="P425" i="55" s="1"/>
  <c r="E422" i="55"/>
  <c r="P422" i="55" s="1"/>
  <c r="E421" i="55"/>
  <c r="P421" i="55" s="1"/>
  <c r="E420" i="55"/>
  <c r="E419" i="55"/>
  <c r="P419" i="55" s="1"/>
  <c r="E418" i="55"/>
  <c r="E417" i="55"/>
  <c r="P417" i="55" s="1"/>
  <c r="E416" i="55"/>
  <c r="E415" i="55"/>
  <c r="P415" i="55" s="1"/>
  <c r="E414" i="55"/>
  <c r="P414" i="55" s="1"/>
  <c r="E413" i="55"/>
  <c r="E412" i="55"/>
  <c r="E411" i="55"/>
  <c r="P411" i="55" s="1"/>
  <c r="E410" i="55"/>
  <c r="P410" i="55" s="1"/>
  <c r="E407" i="55"/>
  <c r="P407" i="55" s="1"/>
  <c r="E406" i="55"/>
  <c r="E405" i="55"/>
  <c r="P405" i="55" s="1"/>
  <c r="E404" i="55"/>
  <c r="E403" i="55"/>
  <c r="P403" i="55" s="1"/>
  <c r="E400" i="55"/>
  <c r="E397" i="55"/>
  <c r="P397" i="55" s="1"/>
  <c r="E396" i="55"/>
  <c r="P396" i="55" s="1"/>
  <c r="E395" i="55"/>
  <c r="E394" i="55"/>
  <c r="E391" i="55"/>
  <c r="P391" i="55" s="1"/>
  <c r="E390" i="55"/>
  <c r="P390" i="55" s="1"/>
  <c r="E389" i="55"/>
  <c r="P389" i="55" s="1"/>
  <c r="E388" i="55"/>
  <c r="E387" i="55"/>
  <c r="P387" i="55" s="1"/>
  <c r="E386" i="55"/>
  <c r="P386" i="55" s="1"/>
  <c r="E385" i="55"/>
  <c r="E384" i="55"/>
  <c r="E381" i="55"/>
  <c r="P381" i="55" s="1"/>
  <c r="E380" i="55"/>
  <c r="P380" i="55" s="1"/>
  <c r="E379" i="55"/>
  <c r="P379" i="55" s="1"/>
  <c r="E378" i="55"/>
  <c r="E377" i="55"/>
  <c r="P377" i="55" s="1"/>
  <c r="E374" i="55"/>
  <c r="E373" i="55"/>
  <c r="P373" i="55" s="1"/>
  <c r="E372" i="55"/>
  <c r="E369" i="55"/>
  <c r="P369" i="55" s="1"/>
  <c r="E368" i="55"/>
  <c r="P368" i="55" s="1"/>
  <c r="E367" i="55"/>
  <c r="E366" i="55"/>
  <c r="E365" i="55"/>
  <c r="P365" i="55" s="1"/>
  <c r="E364" i="55"/>
  <c r="P364" i="55" s="1"/>
  <c r="E363" i="55"/>
  <c r="P363" i="55" s="1"/>
  <c r="E362" i="55"/>
  <c r="E361" i="55"/>
  <c r="P361" i="55" s="1"/>
  <c r="E360" i="55"/>
  <c r="E357" i="55"/>
  <c r="P357" i="55" s="1"/>
  <c r="E356" i="55"/>
  <c r="E353" i="55"/>
  <c r="P353" i="55" s="1"/>
  <c r="E352" i="55"/>
  <c r="P352" i="55" s="1"/>
  <c r="E351" i="55"/>
  <c r="E350" i="55"/>
  <c r="E349" i="55"/>
  <c r="P349" i="55" s="1"/>
  <c r="E348" i="55"/>
  <c r="P348" i="55" s="1"/>
  <c r="E347" i="55"/>
  <c r="P347" i="55" s="1"/>
  <c r="E346" i="55"/>
  <c r="E345" i="55"/>
  <c r="P345" i="55" s="1"/>
  <c r="E344" i="55"/>
  <c r="P344" i="55" s="1"/>
  <c r="E343" i="55"/>
  <c r="E342" i="55"/>
  <c r="E341" i="55"/>
  <c r="P341" i="55" s="1"/>
  <c r="E340" i="55"/>
  <c r="P340" i="55" s="1"/>
  <c r="E339" i="55"/>
  <c r="P339" i="55" s="1"/>
  <c r="E338" i="55"/>
  <c r="E335" i="55"/>
  <c r="P335" i="55" s="1"/>
  <c r="E332" i="55"/>
  <c r="P332" i="55" s="1"/>
  <c r="E331" i="55"/>
  <c r="P331" i="55" s="1"/>
  <c r="E330" i="55"/>
  <c r="E329" i="55"/>
  <c r="P329" i="55" s="1"/>
  <c r="E328" i="55"/>
  <c r="P328" i="55" s="1"/>
  <c r="E327" i="55"/>
  <c r="P327" i="55" s="1"/>
  <c r="E326" i="55"/>
  <c r="E323" i="55"/>
  <c r="P323" i="55" s="1"/>
  <c r="E322" i="55"/>
  <c r="P322" i="55" s="1"/>
  <c r="E321" i="55"/>
  <c r="E320" i="55"/>
  <c r="E319" i="55"/>
  <c r="P319" i="55" s="1"/>
  <c r="E318" i="55"/>
  <c r="P318" i="55" s="1"/>
  <c r="E317" i="55"/>
  <c r="P317" i="55" s="1"/>
  <c r="E314" i="55"/>
  <c r="E313" i="55"/>
  <c r="P313" i="55" s="1"/>
  <c r="E312" i="55"/>
  <c r="P312" i="55" s="1"/>
  <c r="E311" i="55"/>
  <c r="P311" i="55" s="1"/>
  <c r="E310" i="55"/>
  <c r="E309" i="55"/>
  <c r="P309" i="55" s="1"/>
  <c r="E308" i="55"/>
  <c r="P308" i="55" s="1"/>
  <c r="E305" i="55"/>
  <c r="P305" i="55" s="1"/>
  <c r="E304" i="55"/>
  <c r="E303" i="55"/>
  <c r="P303" i="55" s="1"/>
  <c r="E302" i="55"/>
  <c r="P302" i="55" s="1"/>
  <c r="E301" i="55"/>
  <c r="E300" i="55"/>
  <c r="E299" i="55"/>
  <c r="P299" i="55" s="1"/>
  <c r="E296" i="55"/>
  <c r="P296" i="55" s="1"/>
  <c r="E295" i="55"/>
  <c r="P295" i="55" s="1"/>
  <c r="E294" i="55"/>
  <c r="E293" i="55"/>
  <c r="P293" i="55" s="1"/>
  <c r="E292" i="55"/>
  <c r="P292" i="55" s="1"/>
  <c r="E291" i="55"/>
  <c r="P291" i="55" s="1"/>
  <c r="E290" i="55"/>
  <c r="E287" i="55"/>
  <c r="P287" i="55" s="1"/>
  <c r="E286" i="55"/>
  <c r="P286" i="55" s="1"/>
  <c r="E285" i="55"/>
  <c r="P285" i="55" s="1"/>
  <c r="E284" i="55"/>
  <c r="E283" i="55"/>
  <c r="P283" i="55" s="1"/>
  <c r="E282" i="55"/>
  <c r="P282" i="55" s="1"/>
  <c r="E281" i="55"/>
  <c r="E278" i="55"/>
  <c r="E277" i="55"/>
  <c r="P277" i="55" s="1"/>
  <c r="E276" i="55"/>
  <c r="P276" i="55" s="1"/>
  <c r="E275" i="55"/>
  <c r="P275" i="55" s="1"/>
  <c r="E274" i="55"/>
  <c r="E273" i="55"/>
  <c r="P273" i="55" s="1"/>
  <c r="E272" i="55"/>
  <c r="P272" i="55" s="1"/>
  <c r="E269" i="55"/>
  <c r="P269" i="55" s="1"/>
  <c r="E268" i="55"/>
  <c r="E267" i="55"/>
  <c r="P267" i="55" s="1"/>
  <c r="E266" i="55"/>
  <c r="P266" i="55" s="1"/>
  <c r="E265" i="55"/>
  <c r="P265" i="55" s="1"/>
  <c r="E264" i="55"/>
  <c r="E263" i="55"/>
  <c r="P263" i="55" s="1"/>
  <c r="E262" i="55"/>
  <c r="P262" i="55" s="1"/>
  <c r="E259" i="55"/>
  <c r="E258" i="55"/>
  <c r="E257" i="55"/>
  <c r="P257" i="55" s="1"/>
  <c r="E256" i="55"/>
  <c r="P256" i="55" s="1"/>
  <c r="E255" i="55"/>
  <c r="P255" i="55" s="1"/>
  <c r="E254" i="55"/>
  <c r="E253" i="55"/>
  <c r="P253" i="55" s="1"/>
  <c r="E252" i="55"/>
  <c r="P252" i="55" s="1"/>
  <c r="E251" i="55"/>
  <c r="P251" i="55" s="1"/>
  <c r="E248" i="55"/>
  <c r="E247" i="55"/>
  <c r="P247" i="55" s="1"/>
  <c r="E246" i="55"/>
  <c r="P246" i="55" s="1"/>
  <c r="E245" i="55"/>
  <c r="P245" i="55" s="1"/>
  <c r="E244" i="55"/>
  <c r="E243" i="55"/>
  <c r="P243" i="55" s="1"/>
  <c r="E242" i="55"/>
  <c r="P242" i="55" s="1"/>
  <c r="E241" i="55"/>
  <c r="E240" i="55"/>
  <c r="E239" i="55"/>
  <c r="P239" i="55" s="1"/>
  <c r="E238" i="55"/>
  <c r="P238" i="55" s="1"/>
  <c r="E235" i="55"/>
  <c r="P235" i="55" s="1"/>
  <c r="E234" i="55"/>
  <c r="E231" i="55"/>
  <c r="P231" i="55" s="1"/>
  <c r="E230" i="55"/>
  <c r="P230" i="55" s="1"/>
  <c r="E229" i="55"/>
  <c r="P229" i="55" s="1"/>
  <c r="E226" i="55"/>
  <c r="E225" i="55"/>
  <c r="P225" i="55" s="1"/>
  <c r="E224" i="55"/>
  <c r="P224" i="55" s="1"/>
  <c r="E223" i="55"/>
  <c r="P223" i="55" s="1"/>
  <c r="E222" i="55"/>
  <c r="E221" i="55"/>
  <c r="P221" i="55" s="1"/>
  <c r="E220" i="55"/>
  <c r="P220" i="55" s="1"/>
  <c r="E217" i="55"/>
  <c r="E216" i="55"/>
  <c r="E215" i="55"/>
  <c r="P215" i="55" s="1"/>
  <c r="E214" i="55"/>
  <c r="P214" i="55" s="1"/>
  <c r="E213" i="55"/>
  <c r="P213" i="55" s="1"/>
  <c r="E212" i="55"/>
  <c r="E211" i="55"/>
  <c r="P211" i="55" s="1"/>
  <c r="E210" i="55"/>
  <c r="P210" i="55" s="1"/>
  <c r="E209" i="55"/>
  <c r="P209" i="55" s="1"/>
  <c r="E208" i="55"/>
  <c r="E207" i="55"/>
  <c r="P207" i="55" s="1"/>
  <c r="E206" i="55"/>
  <c r="P206" i="55" s="1"/>
  <c r="E205" i="55"/>
  <c r="P205" i="55" s="1"/>
  <c r="E204" i="55"/>
  <c r="E201" i="55"/>
  <c r="P201" i="55" s="1"/>
  <c r="E200" i="55"/>
  <c r="P200" i="55" s="1"/>
  <c r="E199" i="55"/>
  <c r="E198" i="55"/>
  <c r="E195" i="55"/>
  <c r="P195" i="55" s="1"/>
  <c r="E194" i="55"/>
  <c r="P194" i="55" s="1"/>
  <c r="E193" i="55"/>
  <c r="P193" i="55" s="1"/>
  <c r="E192" i="55"/>
  <c r="E191" i="55"/>
  <c r="P191" i="55" s="1"/>
  <c r="E190" i="55"/>
  <c r="P190" i="55" s="1"/>
  <c r="E189" i="55"/>
  <c r="E186" i="55"/>
  <c r="E185" i="55"/>
  <c r="P185" i="55" s="1"/>
  <c r="E184" i="55"/>
  <c r="P184" i="55" s="1"/>
  <c r="E183" i="55"/>
  <c r="P183" i="55" s="1"/>
  <c r="E182" i="55"/>
  <c r="E181" i="55"/>
  <c r="P181" i="55" s="1"/>
  <c r="E180" i="55"/>
  <c r="P180" i="55" s="1"/>
  <c r="E177" i="55"/>
  <c r="P177" i="55" s="1"/>
  <c r="E176" i="55"/>
  <c r="E175" i="55"/>
  <c r="P175" i="55" s="1"/>
  <c r="E174" i="55"/>
  <c r="E173" i="55"/>
  <c r="P173" i="55" s="1"/>
  <c r="E170" i="55"/>
  <c r="E169" i="55"/>
  <c r="P169" i="55" s="1"/>
  <c r="E168" i="55"/>
  <c r="P168" i="55" s="1"/>
  <c r="E167" i="55"/>
  <c r="E166" i="55"/>
  <c r="E165" i="55"/>
  <c r="P165" i="55" s="1"/>
  <c r="E164" i="55"/>
  <c r="P164" i="55" s="1"/>
  <c r="E163" i="55"/>
  <c r="P163" i="55" s="1"/>
  <c r="E162" i="55"/>
  <c r="E161" i="55"/>
  <c r="P161" i="55" s="1"/>
  <c r="E160" i="55"/>
  <c r="P160" i="55" s="1"/>
  <c r="E159" i="55"/>
  <c r="P159" i="55" s="1"/>
  <c r="E158" i="55"/>
  <c r="E157" i="55"/>
  <c r="P157" i="55" s="1"/>
  <c r="E156" i="55"/>
  <c r="E153" i="55"/>
  <c r="P153" i="55" s="1"/>
  <c r="E152" i="55"/>
  <c r="E151" i="55"/>
  <c r="P151" i="55" s="1"/>
  <c r="E150" i="55"/>
  <c r="P150" i="55" s="1"/>
  <c r="E149" i="55"/>
  <c r="E146" i="55"/>
  <c r="E145" i="55"/>
  <c r="P145" i="55" s="1"/>
  <c r="E144" i="55"/>
  <c r="P144" i="55" s="1"/>
  <c r="E143" i="55"/>
  <c r="P143" i="55" s="1"/>
  <c r="E140" i="55"/>
  <c r="E139" i="55"/>
  <c r="P139" i="55" s="1"/>
  <c r="E138" i="55"/>
  <c r="P138" i="55" s="1"/>
  <c r="E137" i="55"/>
  <c r="P137" i="55" s="1"/>
  <c r="E136" i="55"/>
  <c r="E135" i="55"/>
  <c r="P135" i="55" s="1"/>
  <c r="E134" i="55"/>
  <c r="E133" i="55"/>
  <c r="P133" i="55" s="1"/>
  <c r="E132" i="55"/>
  <c r="E131" i="55"/>
  <c r="P131" i="55" s="1"/>
  <c r="E130" i="55"/>
  <c r="P130" i="55" s="1"/>
  <c r="E129" i="55"/>
  <c r="E126" i="55"/>
  <c r="E125" i="55"/>
  <c r="P125" i="55" s="1"/>
  <c r="E124" i="55"/>
  <c r="P124" i="55" s="1"/>
  <c r="E123" i="55"/>
  <c r="P123" i="55" s="1"/>
  <c r="E122" i="55"/>
  <c r="E121" i="55"/>
  <c r="P121" i="55" s="1"/>
  <c r="E120" i="55"/>
  <c r="P120" i="55" s="1"/>
  <c r="E119" i="55"/>
  <c r="P119" i="55" s="1"/>
  <c r="E118" i="55"/>
  <c r="E117" i="55"/>
  <c r="P117" i="55" s="1"/>
  <c r="E116" i="55"/>
  <c r="E115" i="55"/>
  <c r="P115" i="55" s="1"/>
  <c r="E114" i="55"/>
  <c r="E113" i="55"/>
  <c r="P113" i="55" s="1"/>
  <c r="E112" i="55"/>
  <c r="P112" i="55" s="1"/>
  <c r="E111" i="55"/>
  <c r="E108" i="55"/>
  <c r="E107" i="55"/>
  <c r="P107" i="55" s="1"/>
  <c r="E104" i="55"/>
  <c r="P104" i="55" s="1"/>
  <c r="E103" i="55"/>
  <c r="P103" i="55" s="1"/>
  <c r="E102" i="55"/>
  <c r="E99" i="55"/>
  <c r="P99" i="55" s="1"/>
  <c r="E98" i="55"/>
  <c r="P98" i="55" s="1"/>
  <c r="E97" i="55"/>
  <c r="P97" i="55" s="1"/>
  <c r="E94" i="55"/>
  <c r="E93" i="55"/>
  <c r="P93" i="55" s="1"/>
  <c r="E92" i="55"/>
  <c r="E89" i="55"/>
  <c r="P89" i="55" s="1"/>
  <c r="E88" i="55"/>
  <c r="E87" i="55"/>
  <c r="P87" i="55" s="1"/>
  <c r="E84" i="55"/>
  <c r="P84" i="55" s="1"/>
  <c r="E83" i="55"/>
  <c r="E82" i="55"/>
  <c r="E81" i="55"/>
  <c r="P81" i="55" s="1"/>
  <c r="E80" i="55"/>
  <c r="E79" i="55"/>
  <c r="P79" i="55" s="1"/>
  <c r="E78" i="55"/>
  <c r="E77" i="55"/>
  <c r="P77" i="55" s="1"/>
  <c r="E76" i="55"/>
  <c r="P76" i="55" s="1"/>
  <c r="E75" i="55"/>
  <c r="P75" i="55" s="1"/>
  <c r="E74" i="55"/>
  <c r="E73" i="55"/>
  <c r="P73" i="55" s="1"/>
  <c r="E72" i="55"/>
  <c r="E71" i="55"/>
  <c r="P71" i="55" s="1"/>
  <c r="E70" i="55"/>
  <c r="E69" i="55"/>
  <c r="P69" i="55" s="1"/>
  <c r="E68" i="55"/>
  <c r="P68" i="55" s="1"/>
  <c r="E67" i="55"/>
  <c r="E66" i="55"/>
  <c r="E65" i="55"/>
  <c r="P65" i="55" s="1"/>
  <c r="E61" i="55"/>
  <c r="P61" i="55" s="1"/>
  <c r="E58" i="55"/>
  <c r="P58" i="55" s="1"/>
  <c r="E55" i="55"/>
  <c r="P55" i="55" s="1"/>
  <c r="E52" i="55"/>
  <c r="E49" i="55"/>
  <c r="P49" i="55" s="1"/>
  <c r="E46" i="55"/>
  <c r="P46" i="55" s="1"/>
  <c r="E43" i="55"/>
  <c r="P43" i="55" s="1"/>
  <c r="E40" i="55"/>
  <c r="P40" i="55" s="1"/>
  <c r="E37" i="55"/>
  <c r="P37" i="55" s="1"/>
  <c r="E34" i="55"/>
  <c r="E31" i="55"/>
  <c r="P31" i="55" s="1"/>
  <c r="E28" i="55"/>
  <c r="P28" i="55" s="1"/>
  <c r="E27" i="55"/>
  <c r="E24" i="55"/>
  <c r="P24" i="55" s="1"/>
  <c r="E23" i="55"/>
  <c r="E22" i="55"/>
  <c r="P22" i="55" s="1"/>
  <c r="E21" i="55"/>
  <c r="P21" i="55" s="1"/>
  <c r="E20" i="55"/>
  <c r="P20" i="55" s="1"/>
  <c r="E19" i="55"/>
  <c r="P19" i="55" s="1"/>
  <c r="E18" i="55"/>
  <c r="P18" i="55" s="1"/>
  <c r="E17" i="55"/>
  <c r="P17" i="55" s="1"/>
  <c r="E16" i="55"/>
  <c r="P16" i="55" s="1"/>
  <c r="E15" i="55"/>
  <c r="E14" i="55"/>
  <c r="P14" i="55" s="1"/>
  <c r="E13" i="55"/>
  <c r="E12" i="55"/>
  <c r="P12" i="55" s="1"/>
  <c r="E11" i="55"/>
  <c r="P11" i="55" s="1"/>
  <c r="E10" i="55"/>
  <c r="P10" i="55" s="1"/>
  <c r="P34" i="55"/>
  <c r="P52" i="55"/>
  <c r="P66" i="55"/>
  <c r="P67" i="55"/>
  <c r="P70" i="55"/>
  <c r="P72" i="55"/>
  <c r="P74" i="55"/>
  <c r="P78" i="55"/>
  <c r="P82" i="55"/>
  <c r="P83" i="55"/>
  <c r="P88" i="55"/>
  <c r="P92" i="55"/>
  <c r="P94" i="55"/>
  <c r="P102" i="55"/>
  <c r="P108" i="55"/>
  <c r="P111" i="55"/>
  <c r="P114" i="55"/>
  <c r="P116" i="55"/>
  <c r="P118" i="55"/>
  <c r="P122" i="55"/>
  <c r="P126" i="55"/>
  <c r="P129" i="55"/>
  <c r="P132" i="55"/>
  <c r="P134" i="55"/>
  <c r="P136" i="55"/>
  <c r="P140" i="55"/>
  <c r="P146" i="55"/>
  <c r="P149" i="55"/>
  <c r="P152" i="55"/>
  <c r="P156" i="55"/>
  <c r="P158" i="55"/>
  <c r="P162" i="55"/>
  <c r="P166" i="55"/>
  <c r="P167" i="55"/>
  <c r="P170" i="55"/>
  <c r="P174" i="55"/>
  <c r="P176" i="55"/>
  <c r="P182" i="55"/>
  <c r="P186" i="55"/>
  <c r="P192" i="55"/>
  <c r="P198" i="55"/>
  <c r="P199" i="55"/>
  <c r="P204" i="55"/>
  <c r="P208" i="55"/>
  <c r="P212" i="55"/>
  <c r="P216" i="55"/>
  <c r="P217" i="55"/>
  <c r="P222" i="55"/>
  <c r="P226" i="55"/>
  <c r="P234" i="55"/>
  <c r="P240" i="55"/>
  <c r="P241" i="55"/>
  <c r="P244" i="55"/>
  <c r="P248" i="55"/>
  <c r="P254" i="55"/>
  <c r="P258" i="55"/>
  <c r="P259" i="55"/>
  <c r="P264" i="55"/>
  <c r="P268" i="55"/>
  <c r="P274" i="55"/>
  <c r="P278" i="55"/>
  <c r="P281" i="55"/>
  <c r="P284" i="55"/>
  <c r="P290" i="55"/>
  <c r="P294" i="55"/>
  <c r="P300" i="55"/>
  <c r="P301" i="55"/>
  <c r="P304" i="55"/>
  <c r="P310" i="55"/>
  <c r="P314" i="55"/>
  <c r="P320" i="55"/>
  <c r="P321" i="55"/>
  <c r="P326" i="55"/>
  <c r="P330" i="55"/>
  <c r="P338" i="55"/>
  <c r="P342" i="55"/>
  <c r="P343" i="55"/>
  <c r="P346" i="55"/>
  <c r="P350" i="55"/>
  <c r="P351" i="55"/>
  <c r="P356" i="55"/>
  <c r="P360" i="55"/>
  <c r="P362" i="55"/>
  <c r="P366" i="55"/>
  <c r="P367" i="55"/>
  <c r="P372" i="55"/>
  <c r="P374" i="55"/>
  <c r="P378" i="55"/>
  <c r="P384" i="55"/>
  <c r="P385" i="55"/>
  <c r="P388" i="55"/>
  <c r="P394" i="55"/>
  <c r="P395" i="55"/>
  <c r="P400" i="55"/>
  <c r="P404" i="55"/>
  <c r="P406" i="55"/>
  <c r="P412" i="55"/>
  <c r="P413" i="55"/>
  <c r="P416" i="55"/>
  <c r="P418" i="55"/>
  <c r="P420" i="55"/>
  <c r="P428" i="55"/>
  <c r="P432" i="55"/>
  <c r="P436" i="55"/>
  <c r="P440" i="55"/>
  <c r="P446" i="55"/>
  <c r="P447" i="55"/>
  <c r="P452" i="55"/>
  <c r="P453" i="55"/>
  <c r="P458" i="55"/>
  <c r="P468" i="55"/>
  <c r="P471" i="55"/>
  <c r="P476" i="55"/>
  <c r="P478" i="55"/>
  <c r="P480" i="55"/>
  <c r="P484" i="55"/>
  <c r="P492" i="55"/>
  <c r="P500" i="55"/>
  <c r="P502" i="55"/>
  <c r="P510" i="55"/>
  <c r="P511" i="55"/>
  <c r="P514" i="55"/>
  <c r="P518" i="55"/>
  <c r="P519" i="55"/>
  <c r="P528" i="55"/>
  <c r="P534" i="55"/>
  <c r="P536" i="55"/>
  <c r="P540" i="55"/>
  <c r="P544" i="55"/>
  <c r="P550" i="55"/>
  <c r="P551" i="55"/>
  <c r="P554" i="55"/>
  <c r="P555" i="55"/>
  <c r="P560" i="55"/>
  <c r="P566" i="55"/>
  <c r="P567" i="55"/>
  <c r="P572" i="55"/>
  <c r="P576" i="55"/>
  <c r="P578" i="55"/>
  <c r="P582" i="55"/>
  <c r="P586" i="55"/>
  <c r="P592" i="55"/>
  <c r="P593" i="55"/>
  <c r="P596" i="55"/>
  <c r="P597" i="55"/>
  <c r="P600" i="55"/>
  <c r="P604" i="55"/>
  <c r="P605" i="55"/>
  <c r="P610" i="55"/>
  <c r="P612" i="55"/>
  <c r="P614" i="55"/>
  <c r="P620" i="55"/>
  <c r="P624" i="55"/>
  <c r="P628" i="55"/>
  <c r="P629" i="55"/>
  <c r="P632" i="55"/>
  <c r="P633" i="55"/>
  <c r="P638" i="55"/>
  <c r="P13" i="55"/>
  <c r="P15" i="55"/>
  <c r="P23"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G39" i="54" s="1"/>
  <c r="M40" i="54" s="1"/>
  <c r="O34" i="54"/>
  <c r="P34" i="54" s="1"/>
  <c r="S34" i="54"/>
  <c r="O11" i="54"/>
  <c r="P11" i="54" s="1"/>
  <c r="Q11" i="54" s="1"/>
  <c r="M37" i="54"/>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P64" i="55" s="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40" i="52"/>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R66" i="9" l="1"/>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L70" i="47"/>
  <c r="AL71" i="47" s="1"/>
  <c r="AP70" i="47"/>
  <c r="AF70" i="47"/>
  <c r="AF71" i="47" s="1"/>
  <c r="AJ70" i="47"/>
  <c r="AJ71" i="47" s="1"/>
  <c r="AV70" i="47"/>
  <c r="AV71" i="47" s="1"/>
  <c r="AK70" i="47"/>
  <c r="AK71" i="47" s="1"/>
  <c r="AO70" i="47"/>
  <c r="AO71"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E61" i="46" l="1"/>
  <c r="AE62" i="46" s="1"/>
  <c r="AO62" i="46"/>
  <c r="AH73" i="43"/>
  <c r="AH74" i="43" s="1"/>
  <c r="AR70" i="47"/>
  <c r="AR71" i="47" s="1"/>
  <c r="AH78" i="45"/>
  <c r="AH79" i="45" s="1"/>
  <c r="AQ61" i="46"/>
  <c r="AQ62" i="46" s="1"/>
  <c r="AL61" i="46"/>
  <c r="AL62" i="46" s="1"/>
  <c r="AO61" i="46"/>
  <c r="AR73" i="43"/>
  <c r="AR74" i="43" s="1"/>
  <c r="AU73" i="43"/>
  <c r="AU74" i="43" s="1"/>
  <c r="AG71" i="47"/>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T70" i="47"/>
  <c r="AT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X27" i="34" s="1"/>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R88" i="44"/>
  <c r="AR89" i="44" s="1"/>
  <c r="AG22" i="34"/>
  <c r="AF88" i="44"/>
  <c r="AF89" i="44" s="1"/>
  <c r="U22" i="34"/>
  <c r="U27" i="34" s="1"/>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I27" i="34" s="1"/>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E70" i="47"/>
  <c r="AE71" i="47" s="1"/>
  <c r="AE69" i="35"/>
  <c r="AG73" i="43"/>
  <c r="AG74" i="43" s="1"/>
  <c r="AU79" i="45"/>
  <c r="AM71" i="47"/>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3" i="48" s="1"/>
  <c r="E64" i="48"/>
  <c r="E62" i="48"/>
  <c r="E61" i="48"/>
  <c r="E60" i="48" s="1"/>
  <c r="E59" i="48"/>
  <c r="E58" i="48"/>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8" i="46" s="1"/>
  <c r="J39" i="46"/>
  <c r="J37" i="46"/>
  <c r="J36" i="46"/>
  <c r="J34" i="46"/>
  <c r="J33" i="46"/>
  <c r="J31" i="46"/>
  <c r="J30" i="46"/>
  <c r="J29" i="46" s="1"/>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7" i="46" s="1"/>
  <c r="F46" i="46"/>
  <c r="F44" i="46" s="1"/>
  <c r="F45" i="46"/>
  <c r="F43" i="46"/>
  <c r="F42" i="46"/>
  <c r="F41" i="46" s="1"/>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70" i="26" l="1"/>
  <c r="J86" i="26"/>
  <c r="J32" i="45"/>
  <c r="J8" i="26"/>
  <c r="J26" i="26"/>
  <c r="J54" i="26"/>
  <c r="J8" i="35"/>
  <c r="J53" i="47"/>
  <c r="J32" i="46"/>
  <c r="J44" i="46"/>
  <c r="F64" i="45"/>
  <c r="J24" i="44"/>
  <c r="J84" i="44" s="1"/>
  <c r="F83" i="26"/>
  <c r="J27" i="47"/>
  <c r="F29" i="46"/>
  <c r="J23" i="46"/>
  <c r="J57" i="46" s="1"/>
  <c r="F55" i="45"/>
  <c r="F61" i="45"/>
  <c r="E57" i="48"/>
  <c r="I42" i="48"/>
  <c r="J47" i="26"/>
  <c r="J42" i="26"/>
  <c r="J73" i="26"/>
  <c r="J60" i="35"/>
  <c r="J8" i="47"/>
  <c r="J44" i="47"/>
  <c r="J21" i="43"/>
  <c r="F23" i="46"/>
  <c r="J35" i="46"/>
  <c r="F8" i="45"/>
  <c r="F67" i="45"/>
  <c r="J8" i="45"/>
  <c r="J70" i="45"/>
  <c r="J41" i="44"/>
  <c r="I8" i="48"/>
  <c r="I79" i="48" s="1"/>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D35" i="48"/>
  <c r="AE35" i="48" s="1"/>
  <c r="AC35" i="48"/>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D27" i="48"/>
  <c r="AE27" i="48" s="1"/>
  <c r="AC27" i="48"/>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D19" i="48"/>
  <c r="AE19" i="48" s="1"/>
  <c r="AC19" i="48"/>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B84" i="44" l="1"/>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G9" i="55"/>
  <c r="I9" i="55"/>
  <c r="G128" i="55"/>
  <c r="I128" i="55"/>
  <c r="I261" i="55"/>
  <c r="G261" i="55"/>
  <c r="I486" i="55"/>
  <c r="G486" i="55"/>
  <c r="I51" i="55"/>
  <c r="I155" i="55"/>
  <c r="G155" i="55"/>
  <c r="I188" i="55"/>
  <c r="G457" i="55"/>
  <c r="I457" i="55"/>
  <c r="G280" i="55"/>
  <c r="I280" i="55"/>
  <c r="I172" i="55"/>
  <c r="G250" i="55"/>
  <c r="I250" i="55"/>
  <c r="I371" i="55"/>
  <c r="G371" i="55"/>
  <c r="G424" i="55"/>
  <c r="I424" i="55"/>
  <c r="I569" i="55"/>
  <c r="I91" i="55"/>
  <c r="G91" i="55"/>
  <c r="I148" i="55"/>
  <c r="G148" i="55"/>
  <c r="G63" i="55"/>
  <c r="I63" i="55"/>
  <c r="I96" i="55"/>
  <c r="G96" i="55"/>
  <c r="B44" i="22"/>
  <c r="N45" i="22" s="1"/>
  <c r="N41" i="22" s="1"/>
  <c r="G188" i="55"/>
  <c r="G51"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G533" i="55"/>
  <c r="I524" i="55"/>
  <c r="G524" i="55"/>
  <c r="I521" i="55"/>
  <c r="G521" i="55"/>
  <c r="G491" i="55"/>
  <c r="G497" i="55"/>
  <c r="I497" i="55"/>
  <c r="G470" i="55"/>
  <c r="I470" i="55"/>
  <c r="I443" i="55"/>
  <c r="G443" i="55"/>
  <c r="G402" i="55"/>
  <c r="I337" i="55"/>
  <c r="G337" i="55"/>
  <c r="I399" i="55"/>
  <c r="J399" i="55" s="1"/>
  <c r="G399" i="55"/>
  <c r="G355" i="55"/>
  <c r="G289" i="55"/>
  <c r="I289" i="55"/>
  <c r="I228" i="55"/>
  <c r="G228" i="55"/>
  <c r="G203" i="55"/>
  <c r="I203" i="55"/>
  <c r="I197" i="55"/>
  <c r="G197" i="55"/>
  <c r="G110" i="55"/>
  <c r="I110" i="55"/>
  <c r="I86" i="55"/>
  <c r="G86" i="55"/>
  <c r="I42" i="55"/>
  <c r="G42" i="55"/>
  <c r="G54" i="55"/>
  <c r="I33" i="55"/>
  <c r="G39" i="55"/>
  <c r="I39" i="55"/>
  <c r="I45" i="55"/>
  <c r="G45" i="55"/>
  <c r="I106" i="55"/>
  <c r="G106" i="55"/>
  <c r="I607" i="55"/>
  <c r="G467" i="55"/>
  <c r="I467" i="55"/>
  <c r="I637" i="55"/>
  <c r="G637" i="55"/>
  <c r="G590" i="55"/>
  <c r="G527" i="55"/>
  <c r="I527" i="55"/>
  <c r="G530"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54" i="55"/>
  <c r="G33" i="55"/>
  <c r="I590" i="55"/>
  <c r="I530"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<sst xmlns="http://schemas.openxmlformats.org/spreadsheetml/2006/main" count="14922" uniqueCount="5131">
  <si>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</si>
  <si>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</si>
  <si>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</si>
  <si>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</si>
  <si>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</si>
  <si>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</si>
  <si>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</si>
  <si>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</si>
  <si>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</si>
  <si>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</si>
  <si>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</si>
  <si>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</si>
  <si>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</si>
  <si>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</si>
  <si>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</si>
  <si>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</si>
  <si>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</si>
  <si>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</si>
  <si>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</si>
  <si>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</si>
  <si>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</si>
  <si>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</si>
  <si>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</si>
  <si>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</si>
  <si>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</si>
  <si>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</si>
  <si>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</si>
  <si>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</si>
  <si>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</si>
  <si>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</si>
  <si>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</si>
  <si>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</si>
  <si>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</si>
  <si>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</si>
  <si>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</si>
  <si>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</si>
  <si>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</si>
  <si>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</si>
  <si>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</si>
  <si>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</si>
  <si>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</si>
  <si>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</si>
  <si>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</si>
  <si>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</si>
  <si>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</si>
  <si>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</si>
  <si>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</si>
  <si>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</si>
  <si>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</si>
  <si>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</si>
  <si>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</si>
  <si>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</si>
  <si>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</si>
  <si>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</si>
  <si>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</si>
  <si>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</si>
  <si>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</si>
  <si>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</si>
  <si>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</si>
  <si>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</si>
  <si>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</si>
  <si>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</si>
  <si>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</si>
  <si>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</si>
  <si>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</si>
  <si>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</si>
  <si>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</si>
  <si>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</si>
  <si>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</si>
  <si>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</si>
  <si>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</si>
  <si>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</si>
  <si>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</si>
  <si>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</si>
  <si>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</si>
  <si>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</si>
  <si>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</si>
  <si>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</si>
  <si>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</si>
  <si>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</si>
  <si>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</si>
  <si>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</si>
  <si>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</si>
  <si>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</si>
  <si>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</si>
  <si>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</si>
  <si>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</si>
  <si>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</si>
  <si>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</si>
  <si>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</si>
  <si>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</si>
  <si>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</si>
  <si>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</si>
  <si>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</si>
  <si>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</si>
  <si>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</si>
  <si>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</si>
  <si>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</si>
  <si>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</si>
  <si>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</si>
  <si>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</si>
  <si>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</si>
  <si>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</si>
  <si>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</si>
  <si>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</si>
  <si>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</si>
  <si>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</si>
  <si>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</si>
  <si>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</si>
  <si>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</si>
  <si>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</si>
  <si>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</si>
  <si>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</si>
  <si>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</si>
  <si>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</si>
  <si>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</si>
  <si>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</si>
  <si>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</si>
  <si>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</si>
  <si>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</si>
  <si>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</si>
  <si>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</si>
  <si>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</si>
  <si>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</si>
  <si>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</si>
  <si>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</si>
  <si>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</si>
  <si>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</si>
  <si>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</si>
  <si>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</si>
  <si>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</si>
  <si>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</si>
  <si>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</si>
  <si>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</si>
  <si>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</si>
  <si>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</si>
  <si>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</si>
  <si>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</si>
  <si>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</si>
  <si>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</si>
  <si>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</si>
  <si>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</si>
  <si>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</si>
  <si>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</si>
  <si>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</si>
  <si>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</si>
  <si>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</si>
  <si>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</si>
  <si>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</si>
  <si>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</si>
  <si>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</si>
  <si>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</si>
  <si>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</si>
  <si>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</si>
  <si>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</si>
  <si>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</si>
  <si>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</si>
  <si>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</si>
  <si>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</si>
  <si>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</si>
  <si>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</si>
  <si>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</si>
  <si>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</si>
  <si>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</si>
  <si>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</si>
  <si>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</si>
  <si>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</si>
  <si>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</si>
  <si>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</si>
  <si>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</si>
  <si>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</si>
  <si>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</si>
  <si>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</si>
  <si>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</si>
  <si>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</si>
  <si>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</si>
  <si>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</si>
  <si>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</si>
  <si>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</si>
  <si>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</si>
  <si>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</si>
  <si>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</si>
  <si>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</si>
  <si>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</si>
  <si>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</si>
  <si>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</si>
  <si>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</si>
  <si>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</si>
  <si>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</si>
  <si>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</si>
  <si>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</si>
  <si>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</si>
  <si>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</si>
  <si>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</si>
  <si>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</si>
  <si>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</si>
  <si>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</si>
  <si>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</si>
  <si>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</si>
  <si>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</si>
  <si>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</si>
  <si>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</si>
  <si>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</si>
  <si>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</si>
  <si>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</si>
  <si>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</si>
  <si>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</si>
  <si>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</si>
  <si>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</si>
  <si>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</si>
  <si>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</si>
  <si>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</si>
  <si>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</si>
  <si>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</si>
  <si>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</si>
  <si>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</si>
  <si>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</si>
  <si>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</si>
  <si>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</si>
  <si>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</si>
  <si>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</si>
  <si>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</si>
  <si>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</si>
  <si>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</si>
  <si>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</si>
  <si>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</si>
  <si>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</si>
  <si>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</si>
  <si>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</si>
  <si>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</si>
  <si>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</si>
  <si>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</si>
  <si>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</si>
  <si>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</si>
  <si>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</si>
  <si>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</si>
  <si>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</si>
  <si>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</si>
  <si>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</si>
  <si>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</si>
  <si>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</si>
  <si>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</si>
  <si>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</si>
  <si>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</si>
  <si>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</si>
  <si>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</si>
  <si>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</si>
  <si>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</si>
  <si>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</si>
  <si>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</si>
  <si>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</si>
  <si>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</si>
  <si>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</si>
  <si>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</si>
  <si>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</si>
  <si>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</si>
  <si>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</si>
  <si>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</si>
  <si>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</si>
  <si>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</si>
  <si>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</si>
  <si>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</si>
  <si>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</si>
  <si>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</si>
  <si>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</si>
  <si>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</si>
  <si>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</si>
  <si>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</si>
  <si>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</si>
  <si>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</si>
  <si>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</si>
  <si>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</si>
  <si>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</si>
  <si>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</si>
  <si>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</si>
  <si>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</si>
  <si>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</si>
  <si>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</si>
  <si>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</si>
  <si>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</si>
  <si>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</si>
  <si>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</si>
  <si>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</si>
  <si>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</si>
  <si>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</si>
  <si>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</si>
  <si>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</si>
  <si>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</si>
  <si>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</si>
  <si>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</si>
  <si>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</si>
  <si>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</si>
  <si>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</si>
  <si>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</si>
  <si>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</si>
  <si>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</si>
  <si>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</si>
  <si>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</si>
  <si>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</si>
  <si>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</si>
  <si>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</si>
  <si>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</si>
  <si>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</si>
  <si>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</si>
  <si>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</si>
  <si>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</si>
  <si>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</si>
  <si>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</si>
  <si>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</si>
  <si>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</si>
  <si>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</si>
  <si>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</si>
  <si>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</si>
  <si>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</si>
  <si>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</si>
  <si>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</si>
  <si>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</si>
  <si>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</si>
  <si>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</si>
  <si>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</si>
  <si>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</si>
  <si>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</si>
  <si>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</si>
  <si>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</si>
  <si>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</si>
  <si>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</si>
  <si>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</si>
  <si>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</si>
  <si>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</si>
  <si>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</si>
  <si>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</si>
  <si>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</si>
  <si>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</si>
  <si>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</si>
  <si>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</si>
  <si>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</si>
  <si>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</si>
  <si>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</si>
  <si>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</si>
  <si>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</si>
  <si>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</si>
  <si>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</si>
  <si>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</si>
  <si>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</si>
  <si>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</si>
  <si>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</si>
  <si>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</si>
  <si>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</si>
  <si>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</si>
  <si>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</si>
  <si>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</si>
  <si>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</si>
  <si>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</si>
  <si>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</si>
  <si>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</si>
  <si>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</si>
  <si>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</si>
  <si>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</si>
  <si>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</si>
  <si>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</si>
  <si>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</si>
  <si>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</si>
  <si>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</si>
  <si>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</si>
  <si>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</si>
  <si>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</si>
  <si>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</si>
  <si>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</si>
  <si>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</si>
  <si>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</si>
  <si>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</si>
  <si>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</si>
  <si>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</si>
  <si>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</si>
  <si>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</si>
  <si>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</si>
  <si>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</si>
  <si>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</si>
  <si>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</si>
  <si>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</si>
  <si>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</si>
  <si>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</si>
  <si>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</si>
  <si>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</si>
  <si>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</si>
  <si>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</si>
  <si>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</si>
  <si>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</si>
  <si>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</si>
  <si>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</si>
  <si>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</si>
  <si>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</si>
  <si>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</si>
  <si>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</si>
  <si>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</si>
  <si>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</si>
  <si>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</si>
  <si>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</si>
  <si>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</si>
  <si>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</si>
  <si>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</si>
  <si>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</si>
  <si>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</si>
  <si>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</si>
  <si>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</si>
  <si>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</si>
  <si>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</si>
  <si>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</si>
  <si>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</si>
  <si>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</si>
  <si>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</si>
  <si>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</si>
  <si>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</si>
  <si>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</si>
  <si>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</si>
  <si>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</si>
  <si>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</si>
  <si>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</si>
  <si>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</si>
  <si>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</si>
  <si>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</si>
  <si>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</si>
  <si>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</si>
  <si>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</si>
  <si>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</si>
  <si>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</si>
  <si>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</si>
  <si>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</si>
  <si>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</si>
  <si>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</si>
  <si>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</si>
  <si>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</si>
  <si>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</si>
  <si>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</si>
  <si>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</si>
  <si>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</si>
  <si>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</si>
  <si>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</si>
  <si>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</si>
  <si>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</si>
  <si>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</si>
  <si>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</si>
  <si>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</si>
  <si>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</si>
  <si>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</si>
  <si>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</si>
  <si>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</si>
  <si>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</si>
  <si>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</si>
  <si>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</si>
  <si>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</si>
  <si>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</si>
  <si>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</si>
  <si>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</si>
  <si>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</si>
  <si>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</si>
  <si>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</si>
  <si>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</si>
  <si>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</si>
  <si>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</si>
  <si>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</si>
  <si>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</si>
  <si>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</si>
  <si>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</si>
  <si>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</si>
  <si>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</si>
  <si>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</si>
  <si>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</si>
  <si>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</si>
  <si>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</si>
  <si>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</si>
  <si>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</si>
  <si>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</si>
  <si>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</si>
  <si>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</si>
  <si>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</si>
  <si>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</si>
  <si>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</si>
  <si>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</si>
  <si>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</si>
  <si>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</si>
  <si>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</si>
  <si>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</si>
  <si>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</si>
  <si>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</si>
  <si>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</si>
  <si>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</si>
  <si>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</si>
  <si>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</si>
  <si>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</si>
  <si>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</si>
  <si>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</si>
  <si>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</si>
  <si>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</si>
  <si>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</si>
  <si>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</si>
  <si>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</si>
  <si>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</si>
  <si>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</si>
  <si>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</si>
  <si>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</si>
  <si>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</si>
  <si>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</si>
  <si>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</si>
  <si>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</si>
  <si>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</si>
  <si>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</si>
  <si>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</si>
  <si>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</si>
  <si>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</si>
  <si>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</si>
  <si>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</si>
  <si>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</si>
  <si>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</si>
  <si>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</si>
  <si>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</si>
  <si>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</si>
  <si>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</si>
  <si>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</si>
  <si>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</si>
  <si>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</si>
  <si>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</si>
  <si>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</si>
  <si>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</si>
  <si>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</si>
  <si>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</si>
  <si>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</si>
  <si>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</si>
  <si>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</si>
  <si>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</si>
  <si>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</si>
  <si>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</si>
  <si>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</si>
  <si>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</si>
  <si>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</si>
  <si>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</si>
  <si>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</si>
  <si>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</si>
  <si>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</si>
  <si>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</si>
  <si>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</si>
  <si>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</si>
  <si>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</si>
  <si>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</si>
  <si>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</si>
  <si>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</si>
  <si>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</si>
  <si>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</si>
  <si>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</si>
  <si>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</si>
  <si>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</si>
  <si>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</si>
  <si>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</si>
  <si>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</si>
  <si>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</si>
  <si>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</si>
  <si>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</si>
  <si>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</si>
  <si>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</si>
  <si>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</si>
  <si>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</si>
  <si>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</si>
  <si>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</si>
  <si>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</si>
  <si>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</si>
  <si>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</si>
  <si>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</si>
  <si>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</si>
  <si>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</si>
  <si>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</si>
  <si>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</si>
  <si>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</si>
  <si>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</si>
  <si>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</si>
  <si>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</si>
  <si>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</si>
  <si>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</si>
  <si>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</si>
  <si>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</si>
  <si>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</si>
  <si>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</si>
  <si>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</si>
  <si>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</si>
  <si>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</si>
  <si>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</si>
  <si>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</si>
  <si>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</si>
  <si>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</si>
  <si>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</si>
  <si>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</si>
  <si>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</si>
  <si>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</si>
  <si>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</si>
  <si>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</si>
  <si>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</si>
  <si>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</si>
  <si>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</si>
  <si>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</si>
  <si>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</si>
  <si>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</si>
  <si>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</si>
  <si>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</si>
  <si>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</si>
  <si>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</si>
  <si>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</si>
  <si>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</si>
  <si>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</si>
  <si>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</si>
  <si>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</si>
  <si>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</si>
  <si>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</si>
  <si>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</si>
  <si>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</si>
  <si>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</si>
  <si>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</si>
  <si>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</si>
  <si>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</si>
  <si>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</si>
  <si>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</si>
  <si>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</si>
  <si>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</si>
  <si>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</si>
  <si>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</si>
  <si>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</si>
  <si>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</si>
  <si>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</si>
  <si>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</si>
  <si>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</si>
  <si>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</si>
  <si>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</si>
  <si>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</si>
  <si>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</si>
  <si>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</si>
  <si>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</si>
  <si>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</si>
  <si>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</si>
  <si>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</si>
  <si>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</si>
  <si>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</si>
  <si>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</si>
  <si>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</si>
  <si>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</si>
  <si>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</si>
  <si>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</si>
  <si>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</si>
  <si>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</si>
  <si>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</si>
  <si>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</si>
  <si>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</si>
  <si>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</si>
  <si>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</si>
  <si>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</si>
  <si>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</si>
  <si>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</si>
  <si>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</si>
  <si>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</si>
  <si>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</si>
  <si>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</si>
  <si>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</si>
  <si>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</si>
  <si>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</si>
  <si>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</si>
  <si>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</si>
  <si>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</si>
  <si>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</si>
  <si>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</si>
  <si>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</si>
  <si>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</si>
  <si>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</si>
  <si>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</si>
  <si>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</si>
  <si>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</si>
  <si>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</si>
  <si>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</si>
  <si>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</si>
  <si>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</si>
  <si>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</si>
  <si>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</si>
  <si>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</si>
  <si>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</si>
  <si>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</si>
  <si>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</si>
  <si>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</si>
  <si>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</si>
  <si>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</si>
  <si>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</si>
  <si>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</si>
  <si>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</si>
  <si>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</si>
  <si>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</si>
  <si>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</si>
  <si>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</si>
  <si>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</si>
  <si>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</si>
  <si>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</si>
  <si>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</si>
  <si>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</si>
  <si>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</si>
  <si>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</si>
  <si>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</si>
  <si>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</si>
  <si>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</si>
  <si>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</si>
  <si>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</si>
  <si>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</si>
  <si>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</si>
  <si>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</si>
  <si>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</si>
  <si>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</si>
  <si>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</si>
  <si>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</si>
  <si>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</si>
  <si>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</si>
  <si>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</si>
  <si>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</si>
  <si>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</si>
  <si>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</si>
  <si>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</si>
  <si>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</si>
  <si>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</si>
  <si>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</si>
  <si>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</si>
  <si>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</si>
  <si>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</si>
  <si>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</si>
  <si>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</si>
  <si>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</si>
  <si>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</si>
  <si>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</si>
  <si>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</si>
  <si>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</si>
  <si>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</si>
  <si>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</si>
  <si>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</si>
  <si>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</si>
  <si>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</si>
  <si>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</si>
  <si>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</si>
  <si>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</si>
  <si>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</si>
  <si>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</si>
  <si>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</si>
  <si>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</si>
  <si>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</si>
  <si>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</si>
  <si>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</si>
  <si>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</si>
  <si>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</si>
  <si>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</si>
  <si>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</si>
  <si>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</si>
  <si>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</si>
  <si>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</si>
  <si>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</si>
  <si>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</si>
  <si>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</si>
  <si>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</si>
  <si>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</si>
  <si>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</si>
  <si>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</si>
  <si>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</si>
  <si>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</si>
  <si>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</si>
  <si>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</si>
  <si>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</si>
  <si>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</si>
  <si>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</si>
  <si>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</si>
  <si>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</si>
  <si>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</si>
  <si>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</si>
  <si>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</si>
  <si>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</si>
  <si>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</si>
  <si>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</si>
  <si>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</si>
  <si>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</si>
  <si>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</si>
  <si>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</si>
  <si>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</si>
  <si>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</si>
  <si>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</si>
  <si>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</si>
  <si>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</si>
  <si>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</si>
  <si>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</si>
  <si>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</si>
  <si>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</si>
  <si>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</si>
  <si>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</si>
  <si>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</si>
  <si>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</si>
  <si>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</si>
  <si>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</si>
  <si>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</si>
  <si>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</si>
  <si>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</si>
  <si>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</si>
  <si>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</si>
  <si>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</si>
  <si>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</si>
  <si>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</si>
  <si>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</si>
  <si>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</si>
  <si>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</si>
  <si>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</si>
  <si>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</si>
  <si>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</si>
  <si>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</si>
  <si>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</si>
  <si>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</si>
  <si>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</si>
  <si>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</si>
  <si>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</si>
  <si>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</si>
  <si>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</si>
  <si>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</si>
  <si>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</si>
  <si>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</si>
  <si>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</si>
  <si>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</si>
  <si>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</si>
  <si>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</si>
  <si>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</si>
  <si>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</si>
  <si>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</si>
  <si>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</si>
  <si>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</si>
  <si>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</si>
  <si>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</si>
  <si>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</si>
  <si>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</si>
  <si>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</si>
  <si>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</si>
  <si>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</si>
  <si>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</si>
  <si>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</si>
  <si>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</si>
  <si>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</si>
  <si>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</si>
  <si>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</si>
  <si>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</si>
  <si>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</si>
  <si>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</si>
  <si>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</si>
  <si>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</si>
  <si>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</si>
  <si>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</si>
  <si>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</si>
  <si>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</si>
  <si>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</si>
  <si>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</si>
  <si>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</si>
  <si>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</si>
  <si>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</si>
  <si>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</si>
  <si>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</si>
  <si>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</si>
  <si>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</si>
  <si>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</si>
  <si>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</si>
  <si>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</si>
  <si>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</si>
  <si>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</si>
  <si>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</si>
  <si>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</si>
  <si>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</si>
  <si>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</si>
  <si>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</si>
  <si>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</si>
  <si>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</si>
  <si>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</si>
  <si>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</si>
  <si>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</si>
  <si>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</si>
  <si>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</si>
  <si>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</si>
  <si>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</si>
  <si>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</si>
  <si>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</si>
  <si>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</si>
  <si>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</si>
  <si>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</si>
  <si>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</si>
  <si>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</si>
  <si>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</si>
  <si>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</si>
  <si>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</si>
  <si>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</si>
  <si>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</si>
  <si>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</si>
  <si>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</si>
  <si>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</si>
  <si>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</si>
  <si>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</si>
  <si>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</si>
  <si>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</si>
  <si>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</si>
  <si>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</si>
  <si>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</si>
  <si>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</si>
  <si>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</si>
  <si>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</si>
  <si>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</si>
  <si>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</si>
  <si>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</si>
  <si>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</si>
  <si>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</si>
  <si>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</si>
  <si>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</si>
  <si>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</si>
  <si>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</si>
  <si>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</si>
  <si>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</si>
  <si>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</si>
  <si>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</si>
  <si>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</si>
  <si>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</si>
  <si>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</si>
  <si>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</si>
  <si>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</si>
  <si>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</si>
  <si>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</si>
  <si>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</si>
  <si>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</si>
  <si>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</si>
  <si>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</si>
  <si>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</si>
  <si>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</si>
  <si>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</si>
  <si>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</si>
  <si>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</si>
  <si>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</si>
  <si>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</si>
  <si>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</si>
  <si>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</si>
  <si>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</si>
  <si>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</si>
  <si>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</si>
  <si>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</si>
  <si>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</si>
  <si>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</si>
  <si>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</si>
  <si>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</si>
  <si>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</si>
  <si>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</si>
  <si>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</si>
  <si>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</si>
  <si>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</si>
  <si>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</si>
  <si>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</si>
  <si>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</si>
  <si>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</si>
  <si>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</si>
  <si>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</si>
  <si>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</si>
  <si>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</si>
  <si>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</si>
  <si>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</si>
  <si>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</si>
  <si>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</si>
  <si>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</si>
  <si>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</si>
  <si>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</si>
  <si>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</si>
  <si>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</si>
  <si>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</si>
  <si>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</si>
  <si>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</si>
  <si>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</si>
  <si>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</si>
  <si>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</si>
  <si>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</si>
  <si>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</si>
  <si>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</si>
  <si>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</si>
  <si>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</si>
  <si>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</si>
  <si>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</si>
  <si>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</si>
  <si>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</si>
  <si>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</si>
  <si>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</si>
  <si>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</si>
  <si>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</si>
  <si>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</si>
  <si>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</si>
  <si>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</si>
  <si>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</si>
  <si>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</si>
  <si>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</si>
  <si>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</si>
  <si>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</si>
  <si>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</si>
  <si>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</si>
  <si>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</si>
  <si>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</si>
  <si>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</si>
  <si>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</si>
  <si>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</si>
  <si>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</si>
  <si>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</si>
  <si>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</si>
  <si>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</si>
  <si>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</si>
  <si>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</si>
  <si>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</si>
  <si>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</si>
  <si>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</si>
  <si>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</si>
  <si>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</si>
  <si>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</si>
  <si>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</si>
  <si>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</si>
  <si>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</si>
  <si>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</si>
  <si>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</si>
  <si>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</si>
  <si>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</si>
  <si>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</si>
  <si>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</si>
  <si>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</si>
  <si>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</si>
  <si>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</si>
  <si>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</si>
  <si>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</si>
  <si>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</si>
  <si>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</si>
  <si>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</si>
  <si>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</si>
  <si>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</si>
  <si>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</si>
  <si>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</si>
  <si>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</si>
  <si>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</si>
  <si>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</si>
  <si>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</si>
  <si>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</si>
  <si>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</si>
  <si>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</si>
  <si>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</si>
  <si>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</si>
  <si>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</si>
  <si>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</si>
  <si>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</si>
  <si>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</si>
  <si>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</si>
  <si>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</si>
  <si>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</si>
  <si>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</si>
  <si>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</si>
  <si>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</si>
  <si>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</si>
  <si>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</si>
  <si>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</si>
  <si>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</si>
  <si>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</si>
  <si>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</si>
  <si>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</si>
  <si>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</si>
  <si>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</si>
  <si>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</si>
  <si>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</si>
  <si>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</si>
  <si>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</si>
  <si>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</si>
  <si>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</si>
  <si>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</si>
  <si>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</si>
  <si>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</si>
  <si>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</si>
  <si>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</si>
  <si>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</si>
  <si>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</si>
  <si>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</si>
  <si>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</si>
  <si>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</si>
  <si>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</si>
  <si>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</si>
  <si>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</si>
  <si>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</si>
  <si>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</si>
  <si>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</si>
  <si>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</si>
  <si>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</si>
  <si>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</si>
  <si>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</si>
  <si>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</si>
  <si>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</si>
  <si>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</si>
  <si>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</si>
  <si>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</si>
  <si>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</si>
  <si>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</si>
  <si>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</si>
  <si>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</si>
  <si>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</si>
  <si>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</si>
  <si>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</si>
  <si>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</si>
  <si>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</si>
  <si>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</si>
  <si>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</si>
  <si>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</si>
  <si>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</si>
  <si>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</si>
  <si>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</si>
  <si>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</si>
  <si>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</si>
  <si>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</si>
  <si>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</si>
  <si>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</si>
  <si>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</si>
  <si>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</si>
  <si>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</si>
  <si>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</si>
  <si>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</si>
  <si>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</si>
  <si>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</si>
  <si>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</si>
  <si>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</si>
  <si>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</si>
  <si>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</si>
  <si>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</si>
  <si>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</si>
  <si>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</si>
  <si>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</si>
  <si>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</si>
  <si>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</si>
  <si>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</si>
  <si>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</si>
  <si>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</si>
  <si>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</si>
  <si>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</si>
  <si>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</si>
  <si>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</si>
  <si>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</si>
  <si>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</si>
  <si>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</si>
  <si>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</si>
  <si>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</si>
  <si>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</si>
  <si>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</si>
  <si>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</si>
  <si>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</si>
  <si>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</si>
  <si>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</si>
  <si>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</si>
  <si>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</si>
  <si>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</si>
  <si>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</si>
  <si>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</si>
  <si>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</si>
  <si>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</si>
  <si>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</si>
  <si>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</si>
  <si>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</si>
  <si>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</si>
  <si>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</si>
  <si>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</si>
  <si>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</si>
  <si>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</si>
  <si>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</si>
  <si>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</si>
  <si>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</si>
  <si>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</si>
  <si>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</si>
  <si>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</si>
  <si>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</si>
  <si>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</si>
  <si>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</si>
  <si>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</si>
  <si>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</si>
  <si>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</si>
  <si>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</si>
  <si>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</si>
  <si>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</si>
  <si>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</si>
  <si>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</si>
  <si>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</si>
  <si>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</si>
  <si>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</si>
  <si>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</si>
  <si>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</si>
  <si>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</si>
  <si>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</si>
  <si>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</si>
  <si>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</si>
  <si>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</si>
  <si>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</si>
  <si>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</si>
  <si>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</si>
  <si>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</si>
  <si>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</si>
  <si>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</si>
  <si>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</si>
  <si>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</si>
  <si>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</si>
  <si>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</si>
  <si>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</si>
  <si>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</si>
  <si>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</si>
  <si>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</si>
  <si>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</si>
  <si>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</si>
  <si>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</si>
  <si>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</si>
  <si>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</si>
  <si>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</si>
  <si>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</si>
  <si>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</si>
  <si>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</si>
  <si>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</si>
  <si>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</si>
  <si>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</si>
  <si>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</si>
  <si>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</si>
  <si>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</si>
  <si>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</si>
  <si>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</si>
  <si>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</si>
  <si>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</si>
  <si>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</si>
  <si>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</si>
  <si>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</si>
  <si>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</si>
  <si>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</si>
  <si>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</si>
  <si>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</si>
  <si>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</si>
  <si>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</si>
  <si>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</si>
  <si>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</si>
  <si>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</si>
  <si>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</si>
  <si>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</si>
  <si>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</si>
  <si>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</si>
  <si>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</si>
  <si>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</si>
  <si>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</si>
  <si>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</si>
  <si>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</si>
  <si>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</si>
  <si>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</si>
  <si>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</si>
  <si>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</si>
  <si>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</si>
  <si>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</si>
  <si>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</si>
  <si>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</si>
  <si>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</si>
  <si>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</si>
  <si>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</si>
  <si>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</si>
  <si>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</si>
  <si>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</si>
  <si>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</si>
  <si>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</si>
  <si>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</si>
  <si>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</si>
  <si>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</si>
  <si>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</si>
  <si>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</si>
  <si>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</si>
  <si>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</si>
  <si>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</si>
  <si>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</si>
  <si>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</si>
  <si>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</si>
  <si>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</si>
  <si>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</si>
  <si>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</si>
  <si>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</si>
  <si>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</si>
  <si>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</si>
  <si>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</si>
  <si>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</si>
  <si>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</si>
  <si>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</si>
  <si>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</si>
  <si>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</si>
  <si>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</si>
  <si>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</si>
  <si>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</si>
  <si>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</si>
  <si>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</si>
  <si>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</si>
  <si>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</si>
  <si>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</si>
  <si>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</si>
  <si>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</si>
  <si>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</si>
  <si>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</si>
  <si>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</si>
  <si>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</si>
  <si>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</si>
  <si>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</si>
  <si>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</si>
  <si>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</si>
  <si>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</si>
  <si>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</si>
  <si>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</si>
  <si>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</si>
  <si>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</si>
  <si>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</si>
  <si>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</si>
  <si>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</si>
  <si>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</si>
  <si>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</si>
  <si>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</si>
  <si>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</si>
  <si>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</si>
  <si>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</si>
  <si>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</si>
  <si>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</si>
  <si>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</si>
  <si>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</si>
  <si>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</si>
  <si>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</si>
  <si>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</si>
  <si>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</si>
  <si>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</si>
  <si>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</si>
  <si>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</si>
  <si>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</si>
  <si>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</si>
  <si>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</si>
  <si>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</si>
  <si>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</si>
  <si>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</si>
  <si>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</si>
  <si>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</si>
  <si>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</si>
  <si>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</si>
  <si>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</si>
  <si>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</si>
  <si>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</si>
  <si>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</si>
  <si>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</si>
  <si>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</si>
  <si>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</si>
  <si>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</si>
  <si>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</si>
  <si>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</si>
  <si>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</si>
  <si>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</si>
  <si>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</si>
  <si>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</si>
  <si>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</si>
  <si>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</si>
  <si>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</si>
  <si>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</si>
  <si>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</si>
  <si>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</si>
  <si>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</si>
  <si>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</si>
  <si>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</si>
  <si>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</si>
  <si>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</si>
  <si>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</si>
  <si>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</si>
  <si>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</si>
  <si>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</si>
  <si>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</si>
  <si>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</si>
  <si>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</si>
  <si>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</si>
  <si>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</si>
  <si>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</si>
  <si>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</si>
  <si>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</si>
  <si>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</si>
  <si>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</si>
  <si>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</si>
  <si>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</si>
  <si>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</si>
  <si>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</si>
  <si>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</si>
  <si>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</si>
  <si>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</si>
  <si>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</si>
  <si>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</si>
  <si>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</si>
  <si>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</si>
  <si>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</si>
  <si>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</si>
  <si>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</si>
  <si>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</si>
  <si>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</si>
  <si>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</si>
  <si>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</si>
  <si>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</si>
  <si>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</si>
  <si>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</si>
  <si>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</si>
  <si>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</si>
  <si>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</si>
  <si>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</si>
  <si>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</si>
  <si>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</si>
  <si>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</si>
  <si>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</si>
  <si>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</si>
  <si>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</si>
  <si>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</si>
  <si>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</si>
  <si>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</si>
  <si>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</si>
  <si>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</si>
  <si>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</si>
  <si>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</si>
  <si>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</si>
  <si>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</si>
  <si>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</si>
  <si>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</si>
  <si>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</si>
  <si>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</si>
  <si>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</si>
  <si>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</si>
  <si>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</si>
  <si>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</si>
  <si>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</si>
  <si>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</si>
  <si>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</si>
  <si>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</si>
  <si>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</si>
  <si>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</si>
  <si>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</si>
  <si>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</si>
  <si>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</si>
  <si>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</si>
  <si>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</si>
  <si>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</si>
  <si>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</si>
  <si>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</si>
  <si>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</si>
  <si>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</si>
  <si>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</si>
  <si>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</si>
  <si>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</si>
  <si>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</si>
  <si>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</si>
  <si>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</si>
  <si>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</si>
  <si>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</si>
  <si>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</si>
  <si>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</si>
  <si>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</si>
  <si>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</si>
  <si>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</si>
  <si>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</si>
  <si>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</si>
  <si>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</si>
  <si>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</si>
  <si>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</si>
  <si>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</si>
  <si>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</si>
  <si>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</si>
  <si>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</si>
  <si>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</si>
  <si>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</si>
  <si>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</si>
  <si>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</si>
  <si>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</si>
  <si>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</si>
  <si>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</si>
  <si>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</si>
  <si>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</si>
  <si>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</si>
  <si>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</si>
  <si>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</si>
  <si>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</si>
  <si>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</si>
  <si>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</si>
  <si>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</si>
  <si>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</si>
  <si>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</si>
  <si>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</si>
  <si>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</si>
  <si>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</si>
  <si>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</si>
  <si>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</si>
  <si>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</si>
  <si>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</si>
  <si>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</si>
  <si>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</si>
  <si>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</si>
  <si>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</si>
  <si>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</si>
  <si>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</si>
  <si>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</si>
  <si>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</si>
  <si>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</si>
  <si>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</si>
  <si>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</si>
  <si>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</si>
  <si>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</si>
  <si>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</si>
  <si>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</si>
  <si>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</si>
  <si>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</si>
  <si>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</si>
  <si>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</si>
  <si>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</si>
  <si>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</si>
  <si>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</si>
  <si>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</si>
  <si>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</si>
  <si>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</si>
  <si>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</si>
  <si>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</si>
  <si>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</si>
  <si>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</si>
  <si>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</si>
  <si>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</si>
  <si>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</si>
  <si>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</si>
  <si>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</si>
  <si>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</si>
  <si>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</si>
  <si>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</si>
  <si>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</si>
  <si>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</si>
  <si>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</si>
  <si>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</si>
  <si>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</si>
  <si>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</si>
  <si>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</si>
  <si>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</si>
  <si>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</si>
  <si>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</si>
  <si>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</si>
  <si>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</si>
  <si>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</si>
  <si>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</si>
  <si>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</si>
  <si>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</si>
  <si>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</si>
  <si>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</si>
  <si>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</si>
  <si>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</si>
  <si>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</si>
  <si>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</si>
  <si>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</si>
  <si>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</si>
  <si>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</si>
  <si>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</si>
  <si>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</si>
  <si>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</si>
  <si>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</si>
  <si>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</si>
  <si>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</si>
  <si>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</si>
  <si>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</si>
  <si>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</si>
  <si>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</si>
  <si>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</si>
  <si>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</si>
  <si>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</si>
  <si>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</si>
  <si>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</si>
  <si>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</si>
  <si>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</si>
  <si>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</si>
  <si>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</si>
  <si>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</si>
  <si>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</si>
  <si>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</si>
  <si>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</si>
  <si>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</si>
  <si>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</si>
  <si>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</si>
  <si>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</si>
  <si>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</si>
  <si>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</si>
  <si>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</si>
  <si>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</si>
  <si>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</si>
  <si>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</si>
  <si>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</si>
  <si>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</si>
  <si>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</si>
  <si>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</si>
  <si>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</si>
  <si>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</si>
  <si>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</si>
  <si>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</si>
  <si>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</si>
  <si>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</si>
  <si>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</si>
  <si>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</si>
  <si>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</si>
  <si>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</si>
  <si>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</si>
  <si>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</si>
  <si>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</si>
  <si>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</si>
  <si>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</si>
  <si>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</si>
  <si>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</si>
  <si>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</si>
  <si>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</si>
  <si>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</si>
  <si>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</si>
  <si>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</si>
  <si>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</si>
  <si>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</si>
  <si>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</si>
  <si>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</si>
  <si>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</si>
  <si>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</si>
  <si>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</si>
  <si>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</si>
  <si>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</si>
  <si>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</si>
  <si>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</si>
  <si>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</si>
  <si>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</si>
  <si>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</si>
  <si>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</si>
  <si>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</si>
  <si>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</si>
  <si>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</si>
  <si>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</si>
  <si>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</si>
  <si>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</si>
  <si>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</si>
  <si>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</si>
  <si>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</si>
  <si>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</si>
  <si>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</si>
  <si>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</si>
  <si>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</si>
  <si>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</si>
  <si>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</si>
  <si>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</si>
  <si>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</si>
  <si>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</si>
  <si>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</si>
  <si>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</si>
  <si>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</si>
  <si>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</si>
  <si>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</si>
  <si>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</si>
  <si>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</si>
  <si>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</si>
  <si>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</si>
  <si>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</si>
  <si>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</si>
  <si>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</si>
  <si>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</si>
  <si>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</si>
  <si>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</si>
  <si>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</si>
  <si>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</si>
  <si>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</si>
  <si>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</si>
  <si>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</si>
  <si>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</si>
  <si>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</si>
  <si>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</si>
  <si>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</si>
  <si>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</si>
  <si>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</si>
  <si>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</si>
  <si>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</si>
  <si>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</si>
  <si>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</si>
  <si>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</si>
  <si>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</si>
  <si>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</si>
  <si>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</si>
  <si>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</si>
  <si>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</si>
  <si>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</si>
  <si>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</si>
  <si>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</si>
  <si>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</si>
  <si>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</si>
  <si>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</si>
  <si>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</si>
  <si>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</si>
  <si>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</si>
  <si>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</si>
  <si>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</si>
  <si>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</si>
  <si>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</si>
  <si>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</si>
  <si>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</si>
  <si>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</si>
  <si>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</si>
  <si>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</si>
  <si>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</si>
  <si>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</si>
  <si>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</si>
  <si>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</si>
  <si>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</si>
  <si>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</si>
  <si>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</si>
  <si>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</si>
  <si>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</si>
  <si>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</si>
  <si>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</si>
  <si>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</si>
  <si>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</si>
  <si>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</si>
  <si>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</si>
  <si>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</si>
  <si>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</si>
  <si>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</si>
  <si>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</si>
  <si>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</si>
  <si>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</si>
  <si>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</si>
  <si>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</si>
  <si>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</si>
  <si>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</si>
  <si>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</si>
  <si>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</si>
  <si>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</si>
  <si>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</si>
  <si>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</si>
  <si>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</si>
  <si>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</si>
  <si>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</si>
  <si>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</si>
  <si>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</si>
  <si>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</si>
  <si>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</si>
  <si>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</si>
  <si>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</si>
  <si>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</si>
  <si>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</si>
  <si>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</si>
  <si>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</si>
  <si>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</si>
  <si>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</si>
  <si>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</si>
  <si>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</si>
  <si>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</si>
  <si>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</si>
  <si>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</si>
  <si>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</si>
  <si>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</si>
  <si>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</si>
  <si>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</si>
  <si>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</si>
  <si>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</si>
  <si>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</si>
  <si>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</si>
  <si>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</si>
  <si>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</si>
  <si>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</si>
  <si>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</si>
  <si>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</si>
  <si>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</si>
  <si>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</si>
  <si>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</si>
  <si>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</si>
  <si>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</si>
  <si>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</si>
  <si>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</si>
  <si>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</si>
  <si>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</si>
  <si>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</si>
  <si>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</si>
  <si>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</si>
  <si>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</si>
  <si>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</si>
  <si>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</si>
  <si>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</si>
  <si>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</si>
  <si>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</si>
  <si>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</si>
  <si>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</si>
  <si>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</si>
  <si>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</si>
  <si>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</si>
  <si>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</si>
  <si>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</si>
  <si>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</si>
  <si>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</si>
  <si>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</si>
  <si>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</si>
  <si>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</si>
  <si>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</si>
  <si>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</si>
  <si>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</si>
  <si>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</si>
  <si>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</si>
  <si>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</si>
  <si>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</si>
  <si>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</si>
  <si>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</si>
  <si>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</si>
  <si>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</si>
  <si>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</si>
  <si>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</si>
  <si>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</si>
  <si>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</si>
  <si>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</si>
  <si>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</si>
  <si>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</si>
  <si>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</si>
  <si>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</si>
  <si>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</si>
  <si>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</si>
  <si>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</si>
  <si>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</si>
  <si>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</si>
  <si>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</si>
  <si>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</si>
  <si>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</si>
  <si>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</si>
  <si>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</si>
  <si>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</si>
  <si>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</si>
  <si>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</si>
  <si>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</si>
  <si>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</si>
  <si>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</si>
  <si>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</si>
  <si>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</si>
  <si>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</si>
  <si>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</si>
  <si>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</si>
  <si>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</si>
  <si>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</si>
  <si>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</si>
  <si>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</si>
  <si>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</si>
  <si>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</si>
  <si>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</si>
  <si>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</si>
  <si>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</si>
  <si>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</si>
  <si>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</si>
  <si>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</si>
  <si>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</si>
  <si>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</si>
  <si>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</si>
  <si>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</si>
  <si>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</si>
  <si>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</si>
  <si>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</si>
  <si>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</si>
  <si>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</si>
  <si>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</si>
  <si>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</si>
  <si>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</si>
  <si>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</si>
  <si>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</si>
  <si>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</si>
  <si>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</si>
  <si>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</si>
  <si>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</si>
  <si>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</si>
  <si>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</si>
  <si>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</si>
  <si>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</si>
  <si>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</si>
  <si>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</si>
  <si>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</si>
  <si>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</si>
  <si>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</si>
  <si>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</si>
  <si>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</si>
  <si>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</si>
  <si>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</si>
  <si>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</si>
  <si>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</si>
  <si>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</si>
  <si>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</si>
  <si>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</si>
  <si>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</si>
  <si>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</si>
  <si>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</si>
  <si>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</si>
  <si>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</si>
  <si>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</si>
  <si>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</si>
  <si>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</si>
  <si>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</si>
  <si>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</si>
  <si>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</si>
  <si>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</si>
  <si>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</si>
  <si>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</si>
  <si>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</si>
  <si>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</si>
  <si>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</si>
  <si>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</si>
  <si>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</si>
  <si>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</si>
  <si>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</si>
  <si>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</si>
  <si>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</si>
  <si>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</si>
  <si>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</si>
  <si>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</si>
  <si>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</si>
  <si>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</si>
  <si>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</si>
  <si>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</si>
  <si>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</si>
  <si>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</si>
  <si>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</si>
  <si>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</si>
  <si>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</si>
  <si>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</si>
  <si>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</si>
  <si>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</si>
  <si>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</si>
  <si>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</si>
  <si>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</si>
  <si>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</si>
  <si>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</si>
  <si>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</si>
  <si>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</si>
  <si>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</si>
  <si>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</si>
  <si>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</si>
  <si>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</si>
  <si>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</si>
  <si>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</si>
  <si>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</si>
  <si>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</si>
  <si>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</si>
  <si>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</si>
  <si>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</si>
  <si>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</si>
  <si>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</si>
  <si>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</si>
  <si>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</si>
  <si>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</si>
  <si>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</si>
  <si>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</si>
  <si>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</si>
  <si>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</si>
  <si>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</si>
  <si>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</si>
  <si>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</si>
  <si>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</si>
  <si>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</si>
  <si>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</si>
  <si>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</si>
  <si>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</si>
  <si>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</si>
  <si>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</si>
  <si>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</si>
  <si>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</si>
  <si>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</si>
  <si>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</si>
  <si>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</si>
  <si>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</si>
  <si>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</si>
  <si>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</si>
  <si>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</si>
  <si>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</si>
  <si>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</si>
  <si>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</si>
  <si>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</si>
  <si>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</si>
  <si>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</si>
  <si>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</si>
  <si>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</si>
  <si>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</si>
  <si>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</si>
  <si>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</si>
  <si>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</si>
  <si>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</si>
  <si>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</si>
  <si>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</si>
  <si>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</si>
  <si>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</si>
  <si>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</si>
  <si>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</si>
  <si>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</si>
  <si>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</si>
  <si>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</si>
  <si>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</si>
  <si>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</si>
  <si>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</si>
  <si>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</si>
  <si>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</si>
  <si>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</si>
  <si>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</si>
  <si>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</si>
  <si>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</si>
  <si>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</si>
  <si>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</si>
  <si>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</si>
  <si>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</si>
  <si>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</si>
  <si>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</si>
  <si>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</si>
  <si>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</si>
  <si>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</si>
  <si>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</si>
  <si>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</si>
  <si>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</si>
  <si>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</si>
  <si>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</si>
  <si>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</si>
  <si>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</si>
  <si>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</si>
  <si>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</si>
  <si>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</si>
  <si>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</si>
  <si>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</si>
  <si>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</si>
  <si>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</si>
  <si>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</si>
  <si>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</si>
  <si>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</si>
  <si>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</si>
  <si>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</si>
  <si>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</si>
  <si>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</si>
  <si>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</si>
  <si>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</si>
  <si>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</si>
  <si>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</si>
  <si>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</si>
  <si>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</si>
  <si>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</si>
  <si>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</si>
  <si>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</si>
  <si>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</si>
  <si>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</si>
  <si>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</si>
  <si>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</si>
  <si>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</si>
  <si>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</si>
  <si>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</si>
  <si>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</si>
  <si>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</si>
  <si>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</si>
  <si>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</si>
  <si>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</si>
  <si>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</si>
  <si>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</si>
  <si>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</si>
  <si>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</si>
  <si>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</si>
  <si>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</si>
  <si>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</si>
  <si>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</si>
  <si>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</si>
  <si>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</si>
  <si>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</si>
  <si>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</si>
  <si>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</si>
  <si>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</si>
  <si>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</si>
  <si>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</si>
  <si>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</si>
  <si>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</si>
  <si>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</si>
  <si>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</si>
  <si>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</si>
  <si>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</si>
  <si>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</si>
  <si>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</si>
  <si>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</si>
  <si>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</si>
  <si>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</si>
  <si>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</si>
  <si>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</si>
  <si>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</si>
  <si>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</si>
  <si>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</si>
  <si>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</si>
  <si>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</si>
  <si>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</si>
  <si>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</si>
  <si>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</si>
  <si>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</si>
  <si>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</si>
  <si>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</si>
  <si>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</si>
  <si>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</si>
  <si>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</si>
  <si>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</si>
  <si>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</si>
  <si>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</si>
  <si>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</si>
  <si>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</si>
  <si>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</si>
  <si>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</si>
  <si>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</si>
  <si>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</si>
  <si>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</si>
  <si>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</si>
  <si>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</si>
  <si>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</si>
  <si>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</si>
  <si>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</si>
  <si>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</si>
  <si>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</si>
  <si>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</si>
  <si>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</si>
  <si>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</si>
  <si>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</si>
  <si>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</si>
  <si>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</si>
  <si>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</si>
  <si>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</si>
  <si>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</si>
  <si>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</si>
  <si>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</si>
  <si>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</si>
  <si>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</si>
  <si>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</si>
  <si>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</si>
  <si>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</si>
  <si>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</si>
  <si>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</si>
  <si>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</si>
  <si>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</si>
  <si>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</si>
  <si>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</si>
  <si>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</si>
  <si>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</si>
  <si>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</si>
  <si>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</si>
  <si>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</si>
  <si>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</si>
  <si>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</si>
  <si>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</si>
  <si>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</si>
  <si>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</si>
  <si>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</si>
  <si>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</si>
  <si>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</si>
  <si>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</si>
  <si>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</si>
  <si>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</si>
  <si>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</si>
  <si>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</si>
  <si>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</si>
  <si>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</si>
  <si>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</si>
  <si>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</si>
  <si>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</si>
  <si>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</si>
  <si>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</si>
  <si>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</si>
  <si>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</si>
  <si>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</si>
  <si>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</si>
  <si>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</si>
  <si>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</si>
  <si>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</si>
  <si>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</si>
  <si>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</si>
  <si>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</si>
  <si>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</si>
  <si>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</si>
  <si>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</si>
  <si>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</si>
  <si>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</si>
  <si>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</si>
  <si>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</si>
  <si>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</si>
  <si>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</si>
  <si>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</si>
  <si>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</si>
  <si>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</si>
  <si>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</si>
  <si>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</si>
  <si>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</si>
  <si>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</si>
  <si>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</si>
  <si>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</si>
  <si>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</si>
  <si>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</si>
  <si>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</si>
  <si>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</si>
  <si>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</si>
  <si>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</si>
  <si>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</si>
  <si>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</si>
  <si>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</si>
  <si>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</si>
  <si>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</si>
  <si>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</si>
  <si>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</si>
  <si>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</si>
  <si>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</si>
  <si>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</si>
  <si>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</si>
  <si>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</si>
  <si>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</si>
  <si>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</si>
  <si>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</si>
  <si>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</si>
  <si>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</si>
  <si>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</si>
  <si>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</si>
  <si>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</si>
  <si>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</si>
  <si>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</si>
  <si>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</si>
  <si>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</si>
  <si>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</si>
  <si>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</si>
  <si>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</si>
  <si>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</si>
  <si>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</si>
  <si>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</si>
  <si>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</si>
  <si>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</si>
  <si>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</si>
  <si>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</si>
  <si>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</si>
  <si>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</si>
  <si>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</si>
  <si>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</si>
  <si>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</si>
  <si>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</si>
  <si>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</si>
  <si>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</si>
  <si>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</si>
  <si>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</si>
  <si>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</si>
  <si>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</si>
  <si>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</si>
  <si>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</si>
  <si>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</si>
  <si>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</si>
  <si>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</si>
  <si>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</si>
  <si>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</si>
  <si>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</si>
  <si>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</si>
  <si>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</si>
  <si>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</si>
  <si>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</si>
  <si>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</si>
  <si>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</si>
  <si>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</si>
  <si>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</si>
  <si>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</si>
  <si>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</si>
  <si>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</si>
  <si>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</si>
  <si>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</si>
  <si>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</si>
  <si>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</si>
  <si>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</si>
  <si>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</si>
  <si>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</si>
  <si>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</si>
  <si>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</si>
  <si>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</si>
  <si>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</si>
  <si>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</si>
  <si>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</si>
  <si>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</si>
  <si>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</si>
  <si>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</si>
  <si>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</si>
  <si>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</si>
  <si>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</si>
  <si>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</si>
  <si>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</si>
  <si>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</si>
  <si>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</si>
  <si>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</si>
  <si>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</si>
  <si>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</si>
  <si>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</si>
  <si>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</si>
  <si>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</si>
  <si>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</si>
  <si>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</si>
  <si>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</si>
  <si>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</si>
  <si>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</si>
  <si>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</si>
  <si>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</si>
  <si>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</si>
  <si>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</si>
  <si>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</si>
  <si>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</si>
  <si>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</si>
  <si>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</si>
  <si>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</si>
  <si>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</si>
  <si>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</si>
  <si>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</si>
  <si>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</si>
  <si>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</si>
  <si>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</si>
  <si>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</si>
  <si>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</si>
  <si>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</si>
  <si>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</si>
  <si>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</si>
  <si>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</si>
  <si>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</si>
  <si>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</si>
  <si>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</si>
  <si>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</si>
  <si>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</si>
  <si>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</si>
  <si>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</si>
  <si>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</si>
  <si>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</si>
  <si>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</si>
  <si>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</si>
  <si>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</si>
  <si>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</si>
  <si>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</si>
  <si>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</si>
  <si>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</si>
  <si>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</si>
  <si>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</si>
  <si>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</si>
  <si>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</si>
  <si>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</si>
  <si>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</si>
  <si>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</si>
  <si>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</si>
  <si>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</si>
  <si>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</si>
  <si>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</si>
  <si>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</si>
  <si>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</si>
  <si>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</si>
  <si>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</si>
  <si>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</si>
  <si>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</si>
  <si>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</si>
  <si>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</si>
  <si>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</si>
  <si>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</si>
  <si>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</si>
  <si>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</si>
  <si>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</si>
  <si>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</si>
  <si>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</si>
  <si>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</si>
  <si>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</si>
  <si>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</si>
  <si>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</si>
  <si>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</si>
  <si>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</si>
  <si>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</si>
  <si>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</si>
  <si>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</si>
  <si>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</si>
  <si>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</si>
  <si>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</si>
  <si>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</si>
  <si>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</si>
  <si>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</si>
  <si>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</si>
  <si>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</si>
  <si>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</si>
  <si>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</si>
  <si>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</si>
  <si>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</si>
  <si>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</si>
  <si>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</si>
  <si>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</si>
  <si>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</si>
  <si>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</si>
  <si>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</si>
  <si>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</si>
  <si>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</si>
  <si>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</si>
  <si>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</si>
  <si>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</si>
  <si>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</si>
  <si>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</si>
  <si>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</si>
  <si>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</si>
  <si>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</si>
  <si>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</si>
  <si>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</si>
  <si>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</si>
  <si>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</si>
  <si>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</si>
  <si>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</si>
  <si>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</si>
  <si>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</si>
  <si>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</si>
  <si>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</si>
  <si>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</si>
  <si>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</si>
  <si>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</si>
  <si>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</si>
  <si>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</si>
  <si>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</si>
  <si>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</si>
  <si>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</si>
  <si>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</si>
  <si>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</si>
  <si>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</si>
  <si>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</si>
  <si>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</si>
  <si>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</si>
  <si>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</si>
  <si>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</si>
  <si>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</si>
  <si>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</si>
  <si>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</si>
  <si>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</si>
  <si>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</si>
  <si>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</si>
  <si>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</si>
  <si>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</si>
  <si>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</si>
  <si>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</si>
  <si>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</si>
  <si>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</si>
  <si>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</si>
  <si>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</si>
  <si>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</si>
  <si>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</si>
  <si>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</si>
  <si>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</si>
  <si>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</si>
  <si>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</si>
  <si>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</si>
  <si>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</si>
  <si>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</si>
  <si>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</si>
  <si>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</si>
  <si>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</si>
  <si>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</si>
  <si>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</si>
  <si>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</si>
  <si>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</si>
  <si>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</si>
  <si>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</si>
  <si>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</si>
  <si>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</si>
  <si>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</si>
  <si>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</si>
  <si>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</si>
  <si>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</si>
  <si>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</si>
  <si>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</si>
  <si>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</si>
  <si>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</si>
  <si>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</si>
  <si>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</si>
  <si>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</si>
  <si>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</si>
  <si>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</si>
  <si>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</si>
  <si>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</si>
  <si>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</si>
  <si>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</si>
  <si>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</si>
  <si>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</si>
  <si>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</si>
  <si>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</si>
  <si>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</si>
  <si>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</si>
  <si>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</si>
  <si>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</si>
  <si>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</si>
  <si>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</si>
  <si>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</si>
  <si>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</si>
  <si>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</si>
  <si>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</si>
  <si>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</si>
  <si>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</si>
  <si>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</si>
  <si>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</si>
  <si>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</si>
  <si>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</si>
  <si>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</si>
  <si>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</si>
  <si>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</si>
  <si>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</si>
  <si>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</si>
  <si>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</si>
  <si>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</si>
  <si>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</si>
  <si>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</si>
  <si>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</si>
  <si>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</si>
  <si>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</si>
  <si>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</si>
  <si>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</si>
  <si>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</si>
  <si>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</si>
  <si>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</si>
  <si>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</si>
  <si>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</si>
  <si>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</si>
  <si>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</si>
  <si>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</si>
  <si>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</si>
  <si>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</si>
  <si>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</si>
  <si>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</si>
  <si>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</si>
  <si>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</si>
  <si>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</si>
  <si>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</si>
  <si>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</si>
  <si>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</si>
  <si>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</si>
  <si>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</si>
  <si>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</si>
  <si>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</si>
  <si>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</si>
  <si>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</si>
  <si>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</si>
  <si>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</si>
  <si>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</si>
  <si>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</si>
  <si>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</si>
  <si>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</si>
  <si>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</si>
  <si>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</si>
  <si>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</si>
  <si>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</si>
  <si>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</si>
  <si>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</si>
  <si>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</si>
  <si>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</si>
  <si>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</si>
  <si>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</si>
  <si>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</si>
  <si>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</si>
  <si>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</si>
  <si>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</si>
  <si>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</si>
  <si>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</si>
  <si>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</si>
  <si>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</si>
  <si>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</si>
  <si>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</si>
  <si>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</si>
  <si>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</si>
  <si>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</si>
  <si>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</si>
  <si>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</si>
  <si>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</si>
  <si>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</si>
  <si>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</si>
  <si>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</si>
  <si>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</si>
  <si>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</si>
  <si>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</si>
  <si>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</si>
  <si>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</si>
  <si>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</si>
  <si>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</si>
  <si>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</si>
  <si>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</si>
  <si>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</si>
  <si>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</si>
  <si>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</si>
  <si>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</si>
  <si>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</si>
  <si>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</si>
  <si>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</si>
  <si>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</si>
  <si>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</si>
  <si>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</si>
  <si>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</si>
  <si>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</si>
  <si>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</si>
  <si>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</si>
  <si>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</si>
  <si>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</si>
  <si>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</si>
  <si>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</si>
  <si>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</si>
  <si>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</si>
  <si>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</si>
  <si>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</si>
  <si>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</si>
  <si>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</si>
  <si>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</si>
  <si>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</si>
  <si>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</si>
  <si>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</si>
  <si>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</si>
  <si>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</si>
  <si>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</si>
  <si>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</si>
  <si>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</si>
  <si>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</si>
  <si>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</si>
  <si>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</si>
  <si>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</si>
  <si>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</si>
  <si>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</si>
  <si>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</si>
  <si>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</si>
  <si>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</si>
  <si>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</si>
  <si>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</si>
  <si>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</si>
  <si>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</si>
  <si>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</si>
  <si>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</si>
  <si>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</si>
  <si>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</si>
  <si>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</si>
  <si>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</si>
  <si>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</si>
  <si>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</si>
  <si>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</si>
  <si>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</si>
  <si>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</si>
  <si>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</si>
  <si>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</si>
  <si>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</si>
  <si>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</si>
  <si>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</si>
  <si>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</si>
  <si>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</si>
  <si>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</si>
  <si>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</si>
  <si>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</si>
  <si>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</si>
  <si>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</si>
  <si>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</si>
  <si>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</si>
  <si>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</si>
  <si>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</si>
  <si>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</si>
  <si>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</si>
  <si>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</si>
  <si>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</si>
  <si>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</si>
  <si>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</si>
  <si>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</si>
  <si>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</si>
  <si>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</si>
  <si>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</si>
  <si>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</si>
  <si>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</si>
  <si>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</si>
  <si>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</si>
  <si>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</si>
  <si>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</si>
  <si>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</si>
  <si>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</si>
  <si>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</si>
  <si>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</si>
  <si>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</si>
  <si>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</si>
  <si>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</si>
  <si>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</si>
  <si>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</si>
  <si>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</si>
  <si>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</si>
  <si>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</si>
  <si>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</si>
  <si>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</si>
  <si>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</si>
  <si>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</si>
  <si>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</si>
  <si>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</si>
  <si>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</si>
  <si>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</si>
  <si>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</si>
  <si>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</si>
  <si>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</si>
  <si>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</si>
  <si>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</si>
  <si>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</si>
  <si>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</si>
  <si>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</si>
  <si>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</si>
  <si>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</si>
  <si>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</si>
  <si>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</si>
  <si>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</si>
  <si>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</si>
  <si>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</si>
  <si>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</si>
  <si>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</si>
  <si>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</si>
  <si>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</si>
  <si>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</si>
  <si>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</si>
  <si>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</si>
  <si>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</si>
  <si>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</si>
  <si>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</si>
  <si>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</si>
  <si>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</si>
  <si>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</si>
  <si>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</si>
  <si>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</si>
  <si>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</si>
  <si>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</si>
  <si>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</si>
  <si>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</si>
  <si>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</si>
  <si>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</si>
  <si>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</si>
  <si>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</si>
  <si>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</si>
  <si>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</si>
  <si>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</si>
  <si>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</si>
  <si>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</si>
  <si>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</si>
  <si>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</si>
  <si>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</si>
  <si>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</si>
  <si>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</si>
  <si>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</si>
  <si>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</si>
  <si>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</si>
  <si>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</si>
  <si>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</si>
  <si>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</si>
  <si>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</si>
  <si>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</si>
  <si>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</si>
  <si>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</si>
  <si>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</si>
  <si>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</si>
  <si>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</si>
  <si>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</si>
  <si>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</si>
  <si>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</si>
  <si>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</si>
  <si>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</si>
  <si>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</si>
  <si>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</si>
  <si>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</si>
  <si>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</si>
  <si>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</si>
  <si>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</si>
  <si>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</si>
  <si>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</si>
  <si>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</si>
  <si>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</si>
  <si>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</si>
  <si>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</si>
  <si>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</si>
  <si>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</si>
  <si>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</si>
  <si>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</si>
  <si>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</si>
  <si>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</si>
  <si>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</si>
  <si>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</si>
  <si>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</si>
  <si>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</si>
  <si>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</si>
  <si>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</si>
  <si>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</si>
  <si>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</si>
  <si>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</si>
  <si>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</si>
  <si>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</si>
  <si>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</si>
  <si>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</si>
  <si>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</si>
  <si>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</si>
  <si>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</si>
  <si>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</si>
  <si>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</si>
  <si>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</si>
  <si>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</si>
  <si>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</si>
  <si>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</si>
  <si>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</si>
  <si>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</si>
  <si>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</si>
  <si>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</si>
  <si>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</si>
  <si>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</si>
  <si>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</si>
  <si>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</si>
  <si>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</si>
  <si>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</si>
  <si>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</si>
  <si>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</si>
  <si>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</si>
  <si>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</si>
  <si>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</si>
  <si>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</si>
  <si>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</si>
  <si>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</si>
  <si>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</si>
  <si>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</si>
  <si>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</si>
  <si>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</si>
  <si>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</si>
  <si>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</si>
  <si>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</si>
  <si>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</si>
  <si>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</si>
  <si>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</si>
  <si>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</si>
  <si>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</si>
  <si>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</si>
  <si>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</si>
  <si>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</si>
  <si>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</si>
  <si>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</si>
  <si>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</si>
  <si>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</si>
  <si>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</si>
  <si>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</si>
  <si>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</si>
  <si>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</si>
  <si>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</si>
  <si>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</si>
  <si>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</si>
  <si>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</si>
  <si>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</si>
  <si>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</si>
  <si>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</si>
  <si>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</si>
  <si>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</si>
  <si>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</si>
  <si>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</si>
  <si>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</si>
  <si>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</si>
  <si>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</si>
  <si>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</si>
  <si>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</si>
  <si>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</si>
  <si>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</si>
  <si>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</si>
  <si>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</si>
  <si>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</si>
  <si>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</si>
  <si>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</si>
  <si>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</si>
  <si>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</si>
  <si>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</si>
  <si>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</si>
  <si>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</si>
  <si>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</si>
  <si>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</si>
  <si>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</si>
  <si>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</si>
  <si>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</si>
  <si>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</si>
  <si>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</si>
  <si>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</si>
  <si>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</si>
  <si>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</si>
  <si>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</si>
  <si>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</si>
  <si>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</si>
  <si>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</si>
  <si>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</si>
  <si>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</si>
  <si>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</si>
  <si>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</si>
  <si>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</si>
  <si>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</si>
  <si>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</si>
  <si>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</si>
  <si>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</si>
  <si>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</si>
  <si>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</si>
  <si>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</si>
  <si>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</si>
  <si>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</si>
  <si>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</si>
  <si>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</si>
  <si>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</si>
  <si>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</si>
  <si>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</si>
  <si>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</si>
  <si>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</si>
  <si>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</si>
  <si>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</si>
  <si>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</si>
  <si>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</si>
  <si>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</si>
  <si>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</si>
  <si>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</si>
  <si>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</si>
  <si>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</si>
  <si>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</si>
  <si>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</si>
  <si>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</si>
  <si>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</si>
  <si>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</si>
  <si>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</si>
  <si>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</si>
  <si>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</si>
  <si>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</si>
  <si>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</si>
  <si>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</si>
  <si>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</si>
  <si>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</si>
  <si>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</si>
  <si>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</si>
  <si>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</si>
  <si>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</si>
  <si>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</si>
  <si>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</si>
  <si>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</si>
  <si>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</si>
  <si>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</si>
  <si>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</si>
  <si>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</si>
  <si>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</si>
  <si>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</si>
  <si>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</si>
  <si>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</si>
  <si>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</si>
  <si>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</si>
  <si>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</si>
  <si>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</si>
  <si>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</si>
  <si>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</si>
  <si>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</si>
  <si>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</si>
  <si>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</si>
  <si>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</si>
  <si>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</si>
  <si>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</si>
  <si>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</si>
  <si>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</si>
  <si>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</si>
  <si>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</si>
  <si>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</si>
  <si>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</si>
  <si>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</si>
  <si>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</si>
  <si>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</si>
  <si>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</si>
  <si>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</si>
  <si>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</si>
  <si>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</si>
  <si>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</si>
  <si>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</si>
  <si>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</si>
  <si>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</si>
  <si>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</si>
  <si>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</si>
  <si>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</si>
  <si>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</si>
  <si>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</si>
  <si>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</si>
  <si>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</si>
  <si>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</si>
  <si>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</si>
  <si>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</si>
  <si>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</si>
  <si>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</si>
  <si>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</si>
  <si>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</si>
  <si>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</si>
  <si>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</si>
  <si>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</si>
  <si>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</si>
  <si>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</si>
  <si>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</si>
  <si>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</si>
  <si>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</si>
  <si>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</si>
  <si>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</si>
  <si>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</si>
  <si>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</si>
  <si>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</si>
  <si>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</si>
  <si>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</si>
  <si>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</si>
  <si>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</si>
  <si>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</si>
  <si>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</si>
  <si>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</si>
  <si>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</si>
  <si>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</si>
  <si>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</si>
  <si>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</si>
  <si>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</si>
  <si>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</si>
  <si>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</si>
  <si>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</si>
  <si>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</si>
  <si>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</si>
  <si>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</si>
  <si>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</si>
  <si>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</si>
  <si>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</si>
  <si>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</si>
  <si>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</si>
  <si>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</si>
  <si>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</si>
  <si>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</si>
  <si>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</si>
  <si>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</si>
  <si>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</si>
  <si>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</si>
  <si>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</si>
  <si>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</si>
  <si>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</si>
  <si>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</si>
  <si>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</si>
  <si>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</si>
  <si>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</si>
  <si>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</si>
  <si>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</si>
  <si>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</si>
  <si>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</si>
  <si>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</si>
  <si>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</si>
  <si>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</si>
  <si>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</si>
  <si>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</si>
  <si>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</si>
  <si>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</si>
  <si>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</si>
  <si>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</si>
  <si>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</si>
  <si>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</si>
  <si>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</si>
  <si>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</si>
  <si>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</si>
  <si>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</si>
  <si>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</si>
  <si>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</si>
  <si>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</si>
  <si>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</si>
  <si>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</si>
  <si>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</si>
  <si>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</si>
  <si>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</si>
  <si>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</si>
  <si>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</si>
  <si>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</si>
  <si>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</si>
  <si>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</si>
  <si>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</si>
  <si>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</si>
  <si>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</si>
  <si>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</si>
  <si>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</si>
  <si>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</si>
  <si>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</si>
  <si>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</si>
  <si>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</si>
  <si>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</si>
  <si>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</si>
  <si>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</si>
  <si>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</si>
  <si>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</si>
  <si>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</si>
  <si>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</si>
  <si>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</si>
  <si>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</si>
  <si>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</si>
  <si>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</si>
  <si>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</si>
  <si>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</si>
  <si>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</si>
  <si>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</si>
  <si>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</si>
  <si>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</si>
  <si>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</si>
  <si>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</si>
  <si>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</si>
  <si>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</si>
  <si>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</si>
  <si>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</si>
  <si>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</si>
  <si>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</si>
  <si>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</si>
  <si>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</si>
  <si>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</si>
  <si>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</si>
  <si>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</si>
  <si>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</si>
  <si>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</si>
  <si>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</si>
  <si>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</si>
  <si>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</si>
  <si>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</si>
  <si>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</si>
  <si>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</si>
  <si>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</si>
  <si>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</si>
  <si>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</si>
  <si>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</si>
  <si>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</si>
  <si>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</si>
  <si>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</si>
  <si>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</si>
  <si>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</si>
  <si>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</si>
  <si>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</si>
  <si>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</si>
  <si>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</si>
  <si>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</si>
  <si>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</si>
  <si>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</si>
  <si>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</si>
  <si>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</si>
  <si>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</si>
  <si>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</si>
  <si>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</si>
  <si>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</si>
  <si>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</si>
  <si>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</si>
  <si>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</si>
  <si>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</si>
  <si>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</si>
  <si>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</si>
  <si>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</si>
  <si>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</si>
  <si>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</si>
  <si>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</si>
  <si>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</si>
  <si>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</si>
  <si>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</si>
  <si>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</si>
  <si>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</si>
  <si>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</si>
  <si>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</si>
  <si>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</si>
  <si>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</si>
  <si>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</si>
  <si>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</si>
  <si>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</si>
  <si>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</si>
  <si>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</si>
  <si>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</si>
  <si>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</si>
  <si>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</si>
  <si>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</si>
  <si>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</si>
  <si>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</si>
  <si>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</si>
  <si>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</si>
  <si>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</si>
  <si>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</si>
  <si>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</si>
  <si>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</si>
  <si>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</si>
  <si>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</si>
  <si>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</si>
  <si>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</si>
  <si>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</si>
  <si>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</si>
  <si>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</si>
  <si>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</si>
  <si>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</si>
  <si>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</si>
  <si>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</si>
  <si>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</si>
  <si>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</si>
  <si>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</si>
  <si>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</si>
  <si>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</si>
  <si>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</si>
  <si>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</si>
  <si>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</si>
  <si>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</si>
  <si>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</si>
  <si>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</si>
  <si>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</si>
  <si>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</si>
  <si>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</si>
  <si>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</si>
  <si>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</si>
  <si>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</si>
  <si>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</si>
  <si>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</si>
  <si>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</si>
  <si>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</si>
  <si>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</si>
  <si>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</si>
  <si>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</si>
  <si>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</si>
  <si>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</si>
  <si>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</si>
  <si>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</si>
  <si>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</si>
  <si>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</si>
  <si>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</si>
  <si>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</si>
  <si>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</si>
  <si>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</si>
  <si>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</si>
  <si>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</si>
  <si>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</si>
  <si>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</si>
  <si>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</si>
  <si>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</si>
  <si>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</si>
  <si>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</si>
  <si>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</si>
  <si>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</si>
  <si>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</si>
  <si>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</si>
  <si>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</si>
  <si>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</si>
  <si>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</si>
  <si>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</si>
  <si>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</si>
  <si>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</si>
  <si>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</si>
  <si>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</si>
  <si>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</si>
  <si>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</si>
  <si>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</si>
  <si>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</si>
  <si>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</si>
  <si>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</si>
  <si>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</si>
  <si>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</si>
  <si>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</si>
  <si>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</si>
  <si>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</si>
  <si>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</si>
  <si>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</si>
  <si>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</si>
  <si>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</si>
  <si>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</si>
  <si>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</si>
  <si>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</si>
  <si>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</si>
  <si>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</si>
  <si>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</si>
  <si>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</si>
  <si>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</si>
  <si>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</si>
  <si>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</si>
  <si>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</si>
  <si>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</si>
  <si>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</si>
  <si>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</si>
  <si>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</si>
  <si>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</si>
  <si>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</si>
  <si>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</si>
  <si>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</si>
  <si>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</si>
  <si>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</si>
  <si>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</si>
  <si>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</si>
  <si>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</si>
  <si>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</si>
  <si>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</si>
  <si>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</si>
  <si>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</si>
  <si>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</si>
  <si>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</si>
  <si>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</si>
  <si>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</si>
  <si>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</si>
  <si>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</si>
  <si>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</si>
  <si>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</si>
  <si>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</si>
  <si>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</si>
  <si>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</si>
  <si>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</si>
  <si>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</si>
  <si>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</si>
  <si>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</si>
  <si>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</si>
  <si>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</si>
  <si>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</si>
  <si>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</si>
  <si>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</si>
  <si>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</si>
  <si>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</si>
  <si>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</si>
  <si>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</si>
  <si>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</si>
  <si>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</si>
  <si>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</si>
  <si>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</si>
  <si>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</si>
  <si>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</si>
  <si>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</si>
  <si>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</si>
  <si>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</si>
  <si>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</si>
  <si>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</si>
  <si>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</si>
  <si>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</si>
  <si>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</si>
  <si>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</si>
  <si>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</si>
  <si>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</si>
  <si>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</si>
  <si>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</si>
  <si>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</si>
  <si>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</si>
  <si>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</si>
  <si>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</si>
  <si>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</si>
  <si>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</si>
  <si>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</si>
  <si>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</si>
  <si>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</si>
  <si>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</si>
  <si>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</si>
  <si>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</si>
  <si>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</si>
  <si>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</si>
  <si>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</si>
  <si>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</si>
  <si>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</si>
  <si>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</si>
  <si>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</si>
  <si>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</si>
  <si>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</si>
  <si>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</si>
  <si>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</si>
  <si>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</si>
  <si>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</si>
  <si>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</si>
  <si>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</si>
  <si>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</si>
  <si>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</si>
  <si>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</si>
  <si>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</si>
  <si>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</si>
  <si>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</si>
  <si>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</si>
  <si>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</si>
  <si>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</si>
  <si>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</si>
  <si>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</si>
  <si>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</si>
  <si>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</si>
  <si>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</si>
  <si>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</si>
  <si>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</si>
  <si>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</si>
  <si>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</si>
  <si>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</si>
  <si>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</si>
  <si>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</si>
  <si>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</si>
  <si>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</si>
  <si>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</si>
  <si>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</si>
  <si>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</si>
  <si>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</si>
  <si>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</si>
  <si>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</si>
  <si>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</si>
  <si>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</si>
  <si>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</si>
  <si>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</si>
  <si>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</si>
  <si>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</si>
  <si>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</si>
  <si>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</si>
  <si>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</si>
  <si>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</si>
  <si>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</si>
  <si>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</si>
  <si>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</si>
  <si>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</si>
  <si>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</si>
  <si>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</si>
  <si>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</si>
  <si>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</si>
  <si>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</si>
  <si>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</si>
  <si>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</si>
  <si>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</si>
  <si>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</si>
  <si>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</si>
  <si>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</si>
  <si>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</si>
  <si>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</si>
  <si>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</si>
  <si>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</si>
  <si>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</si>
  <si>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</si>
  <si>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</si>
  <si>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</si>
  <si>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</si>
  <si>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</si>
  <si>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</si>
  <si>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</si>
  <si>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</si>
  <si>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</si>
  <si>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</si>
  <si>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</si>
  <si>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</si>
  <si>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</si>
  <si>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</si>
  <si>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</si>
  <si>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</si>
  <si>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</si>
  <si>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</si>
  <si>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</si>
  <si>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</si>
  <si>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</si>
  <si>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</si>
  <si>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</si>
  <si>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</si>
  <si>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</si>
  <si>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</si>
  <si>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</si>
  <si>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</si>
  <si>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</si>
  <si>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</si>
  <si>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</si>
  <si>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</si>
  <si>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</si>
  <si>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</si>
  <si>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</si>
  <si>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</si>
  <si>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</si>
  <si>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</si>
  <si>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</si>
  <si>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</si>
  <si>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</si>
  <si>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</si>
  <si>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</si>
  <si>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</si>
  <si>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</si>
  <si>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</si>
  <si>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</si>
  <si>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</si>
  <si>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</si>
  <si>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</si>
  <si>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</si>
  <si>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</si>
  <si>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</si>
  <si>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</si>
  <si>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</si>
  <si>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</si>
  <si>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</si>
  <si>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</si>
  <si>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</si>
  <si>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</si>
  <si>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</si>
  <si>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</si>
  <si>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</si>
  <si>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</si>
  <si>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</si>
  <si>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</si>
  <si>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</si>
  <si>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</si>
  <si>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</si>
  <si>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</si>
  <si>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</si>
  <si>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</si>
  <si>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</si>
  <si>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</si>
  <si>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</si>
  <si>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</si>
  <si>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</si>
  <si>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</si>
  <si>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</si>
  <si>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</si>
  <si>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</si>
  <si>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</si>
  <si>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</si>
  <si>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</si>
  <si>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</si>
  <si>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</si>
  <si>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</si>
  <si>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</si>
  <si>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</si>
  <si>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</si>
  <si>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</si>
  <si>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</si>
  <si>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</si>
  <si>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</si>
  <si>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</si>
  <si>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</si>
  <si>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</si>
  <si>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</si>
  <si>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</si>
  <si>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</si>
  <si>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</si>
  <si>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</si>
  <si>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</si>
  <si>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</si>
  <si>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</si>
  <si>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</si>
  <si>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</si>
  <si>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</si>
  <si>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</si>
  <si>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</si>
  <si>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</si>
  <si>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</si>
  <si>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</si>
  <si>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</si>
  <si>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</si>
  <si>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</si>
  <si>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</si>
  <si>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</si>
  <si>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</si>
  <si>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</si>
  <si>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</si>
  <si>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</si>
  <si>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</si>
  <si>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</si>
  <si>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</si>
  <si>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</si>
  <si>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</si>
  <si>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</si>
  <si>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</si>
  <si>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</si>
  <si>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</si>
  <si>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</si>
  <si>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</si>
  <si>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</si>
  <si>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</si>
  <si>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</si>
  <si>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</si>
  <si>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</si>
  <si>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</si>
  <si>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</si>
  <si>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</si>
  <si>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</si>
  <si>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</si>
  <si>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</si>
  <si>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</si>
  <si>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</si>
  <si>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</si>
  <si>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</si>
  <si>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</si>
  <si>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</si>
  <si>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</si>
  <si>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</si>
  <si>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</si>
  <si>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</si>
  <si>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</si>
  <si>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</si>
  <si>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</si>
  <si>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</si>
  <si>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</si>
  <si>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</si>
  <si>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</si>
  <si>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</si>
  <si>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</si>
  <si>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</si>
  <si>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</si>
  <si>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</si>
  <si>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</si>
  <si>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</si>
  <si>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</si>
  <si>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</si>
  <si>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</si>
  <si>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</si>
  <si>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</si>
  <si>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</si>
  <si>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</si>
  <si>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</si>
  <si>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</si>
  <si>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</si>
  <si>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</si>
  <si>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</si>
  <si>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</si>
  <si>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</si>
  <si>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</si>
  <si>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</si>
  <si>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</si>
  <si>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</si>
  <si>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</si>
  <si>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</si>
  <si>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</si>
  <si>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</si>
  <si>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</si>
  <si>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</si>
  <si>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</si>
  <si>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</si>
  <si>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</si>
  <si>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</si>
  <si>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</si>
  <si>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</si>
  <si>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</si>
  <si>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</si>
  <si>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</si>
  <si>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</si>
  <si>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</si>
  <si>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</si>
  <si>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</si>
  <si>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</si>
  <si>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</si>
  <si>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</si>
  <si>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</si>
  <si>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</si>
  <si>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</si>
  <si>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</si>
  <si>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</si>
  <si>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</si>
  <si>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</si>
  <si>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</si>
  <si>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</si>
  <si>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</si>
  <si>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</si>
  <si>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</si>
  <si>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</si>
  <si>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</si>
  <si>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</si>
  <si>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</si>
  <si>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</si>
  <si>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</si>
  <si>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</si>
  <si>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</si>
  <si>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</si>
  <si>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</si>
  <si>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</si>
  <si>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</si>
  <si>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</si>
  <si>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</si>
  <si>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</si>
  <si>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</si>
  <si>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</si>
  <si>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</si>
  <si>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</si>
  <si>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</si>
  <si>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</si>
  <si>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</si>
  <si>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</si>
  <si>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</si>
  <si>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</si>
  <si>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</si>
  <si>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</si>
  <si>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</si>
  <si>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</si>
  <si>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</si>
  <si>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</si>
  <si>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</si>
  <si>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</si>
  <si>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</si>
  <si>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</si>
  <si>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</si>
  <si>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</si>
  <si>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</si>
  <si>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</si>
  <si>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</si>
  <si>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</si>
  <si>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</si>
  <si>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</si>
  <si>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</si>
  <si>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</si>
  <si>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</si>
  <si>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</si>
  <si>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</si>
  <si>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</si>
  <si>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</si>
  <si>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</si>
  <si>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</si>
  <si>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</si>
  <si>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</si>
  <si>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</si>
  <si>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</si>
  <si>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</si>
  <si>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</si>
  <si>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</si>
  <si>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</si>
  <si>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</si>
  <si>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</si>
  <si>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</si>
  <si>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</si>
  <si>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</si>
  <si>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</si>
  <si>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</si>
  <si>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</si>
  <si>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</si>
  <si>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</si>
  <si>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</si>
  <si>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</si>
  <si>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</si>
  <si>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</si>
  <si>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</si>
  <si>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</si>
  <si>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</si>
  <si>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</si>
  <si>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</si>
  <si>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</si>
  <si>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</si>
  <si>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</si>
  <si>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</si>
  <si>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</si>
  <si>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</si>
  <si>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</si>
  <si>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</si>
  <si>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</si>
  <si>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</si>
  <si>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</si>
  <si>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</si>
  <si>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</si>
  <si>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</si>
  <si>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</si>
  <si>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</si>
  <si>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</si>
  <si>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</si>
  <si>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</si>
  <si>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</si>
  <si>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</si>
  <si>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</si>
  <si>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</si>
  <si>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</si>
  <si>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</si>
  <si>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</si>
  <si>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</si>
  <si>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</si>
  <si>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</si>
  <si>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</si>
  <si>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</si>
  <si>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</si>
  <si>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</si>
  <si>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</si>
  <si>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</si>
  <si>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</si>
  <si>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</si>
  <si>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</si>
  <si>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</si>
  <si>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</si>
  <si>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</si>
  <si>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</si>
  <si>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</si>
  <si>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</si>
  <si>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</si>
  <si>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</si>
  <si>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</si>
  <si>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</si>
  <si>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</si>
  <si>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</si>
  <si>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</si>
  <si>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</si>
  <si>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</si>
  <si>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</si>
  <si>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</si>
  <si>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</si>
  <si>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</si>
  <si>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</si>
  <si>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</si>
  <si>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</si>
  <si>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</si>
  <si>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</si>
  <si>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</si>
  <si>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</si>
  <si>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</si>
  <si>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</si>
  <si>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</si>
  <si>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</si>
  <si>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</si>
  <si>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</si>
  <si>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</si>
  <si>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</si>
  <si>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</si>
  <si>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</si>
  <si>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</si>
  <si>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</si>
  <si>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</si>
  <si>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</si>
  <si>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</si>
  <si>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</si>
  <si>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</si>
  <si>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</si>
  <si>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</si>
  <si>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</si>
  <si>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</si>
  <si>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</si>
  <si>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</si>
  <si>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</si>
  <si>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</si>
  <si>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</si>
  <si>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</si>
  <si>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</si>
  <si>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</si>
  <si>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</si>
  <si>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</si>
  <si>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</si>
  <si>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</si>
  <si>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</si>
  <si>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</si>
  <si>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</si>
  <si>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</si>
  <si>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</si>
  <si>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</si>
  <si>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</si>
  <si>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</si>
  <si>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</si>
  <si>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</si>
  <si>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</si>
  <si>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</si>
  <si>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</si>
  <si>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</si>
  <si>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</si>
  <si>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</si>
  <si>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</si>
  <si>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</si>
  <si>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</si>
  <si>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</si>
  <si>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</si>
  <si>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</si>
  <si>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</si>
  <si>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</si>
  <si>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</si>
  <si>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</si>
  <si>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</si>
  <si>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</si>
  <si>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</si>
  <si>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</si>
  <si>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</si>
  <si>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</si>
  <si>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</si>
  <si>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</si>
  <si>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</si>
  <si>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</si>
  <si>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</si>
  <si>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</si>
  <si>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</si>
  <si>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</si>
  <si>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</si>
  <si>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</si>
  <si>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</si>
  <si>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</si>
  <si>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</si>
  <si>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</si>
  <si>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</si>
  <si>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</si>
  <si>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</si>
  <si>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</si>
  <si>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</si>
  <si>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</si>
  <si>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</si>
  <si>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</si>
  <si>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</si>
  <si>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</si>
  <si>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</si>
  <si>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</si>
  <si>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</si>
  <si>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</si>
  <si>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</si>
  <si>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</si>
  <si>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</si>
  <si>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</si>
  <si>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</si>
  <si>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</si>
  <si>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</si>
  <si>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</si>
  <si>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</si>
  <si>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</si>
  <si>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</si>
  <si>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</si>
  <si>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</si>
  <si>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</si>
  <si>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</si>
  <si>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</si>
  <si>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</si>
  <si>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</si>
  <si>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</si>
  <si>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</si>
  <si>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</si>
  <si>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</si>
  <si>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</si>
  <si>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</si>
  <si>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</si>
  <si>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</si>
  <si>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</si>
  <si>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</si>
  <si>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</si>
  <si>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</si>
  <si>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</si>
  <si>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</si>
  <si>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</si>
  <si>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</si>
  <si>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</si>
  <si>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</si>
  <si>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</si>
  <si>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</si>
  <si>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</si>
  <si>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</si>
  <si>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</si>
  <si>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</si>
  <si>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</si>
  <si>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</si>
  <si>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</si>
  <si>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</si>
  <si>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</si>
  <si>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</si>
  <si>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</si>
  <si>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</si>
  <si>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</si>
  <si>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</si>
  <si>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</si>
  <si>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</si>
  <si>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</si>
  <si>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</si>
  <si>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</si>
  <si>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</si>
  <si>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</si>
  <si>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</si>
  <si>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</si>
  <si>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</si>
  <si>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</si>
  <si>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</si>
  <si>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</si>
  <si>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</si>
  <si>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</si>
  <si>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</si>
  <si>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</si>
  <si>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</si>
  <si>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</si>
  <si>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</si>
  <si>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</si>
  <si>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</si>
  <si>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</si>
  <si>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</si>
  <si>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</si>
  <si>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</si>
  <si>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</si>
  <si>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</si>
  <si>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</si>
  <si>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</si>
  <si>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</si>
  <si>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</si>
  <si>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</si>
  <si>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</si>
  <si>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</si>
  <si>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</si>
  <si>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</si>
  <si>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</si>
  <si>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</si>
  <si>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</si>
  <si>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</si>
  <si>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</si>
  <si>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</si>
  <si>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</si>
  <si>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</si>
  <si>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</si>
  <si>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</si>
  <si>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</si>
  <si>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</si>
  <si>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</si>
  <si>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</si>
  <si>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</si>
  <si>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</si>
  <si>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</si>
  <si>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</si>
  <si>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</si>
  <si>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</si>
  <si>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</si>
  <si>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</si>
  <si>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</si>
  <si>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</si>
  <si>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</si>
  <si>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</si>
  <si>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</si>
  <si>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</si>
  <si>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</si>
  <si>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</si>
  <si>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</si>
  <si>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</si>
  <si>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</si>
  <si>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</si>
  <si>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</si>
  <si>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</si>
  <si>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</si>
  <si>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</si>
  <si>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</si>
  <si>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</si>
  <si>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</si>
  <si>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</si>
  <si>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</si>
  <si>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</si>
  <si>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</si>
  <si>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</si>
  <si>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</si>
  <si>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</si>
  <si>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</si>
  <si>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</si>
  <si>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</si>
  <si>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</si>
  <si>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</si>
  <si>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</si>
  <si>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</si>
  <si>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</si>
  <si>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</si>
  <si>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</si>
  <si>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</si>
  <si>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</si>
  <si>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</si>
  <si>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</si>
  <si>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</si>
  <si>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</si>
  <si>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</si>
  <si>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</si>
  <si>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</si>
  <si>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</si>
  <si>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</si>
  <si>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</si>
  <si>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</si>
  <si>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</si>
  <si>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</si>
  <si>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</si>
  <si>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</si>
  <si>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</si>
  <si>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</si>
  <si>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</si>
  <si>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</si>
  <si>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</si>
  <si>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</si>
  <si>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</si>
  <si>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</si>
  <si>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</si>
  <si>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</si>
  <si>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</si>
  <si>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</si>
  <si>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</si>
  <si>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</si>
  <si>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</si>
  <si>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</si>
  <si>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</si>
  <si>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</si>
  <si>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</si>
  <si>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</si>
  <si>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</si>
  <si>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</si>
  <si>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</si>
  <si>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</si>
  <si>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</si>
  <si>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</si>
  <si>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</si>
  <si>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</si>
  <si>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</si>
  <si>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</si>
  <si>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</si>
  <si>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</si>
  <si>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</si>
  <si>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</si>
  <si>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</si>
  <si>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</si>
  <si>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</si>
  <si>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</si>
  <si>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</si>
  <si>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</si>
  <si>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</si>
  <si>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</si>
  <si>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</si>
  <si>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</si>
  <si>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</si>
  <si>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</si>
  <si>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</si>
  <si>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</si>
  <si>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</si>
  <si>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</si>
  <si>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</si>
  <si>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</si>
  <si>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</si>
  <si>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</si>
  <si>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</si>
  <si>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</si>
  <si>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</si>
  <si>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</si>
  <si>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</si>
  <si>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</si>
  <si>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</si>
  <si>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</si>
  <si>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</si>
  <si>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</si>
  <si>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</si>
  <si>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</si>
  <si>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</si>
  <si>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</si>
  <si>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</si>
  <si>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</si>
  <si>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</si>
  <si>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</si>
  <si>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</si>
  <si>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</si>
  <si>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</si>
  <si>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</si>
  <si>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</si>
  <si>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</si>
  <si>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</si>
  <si>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</si>
  <si>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</si>
  <si>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</si>
  <si>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</si>
  <si>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</si>
  <si>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</si>
  <si>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</si>
  <si>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</si>
  <si>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</si>
  <si>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</si>
  <si>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</si>
  <si>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</si>
  <si>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</si>
  <si>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</si>
  <si>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</si>
  <si>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</si>
  <si>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</si>
  <si>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</si>
  <si>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</si>
  <si>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</si>
  <si>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</si>
  <si>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</si>
  <si>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</si>
  <si>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</si>
  <si>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</si>
  <si>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</si>
  <si>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</si>
  <si>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</si>
  <si>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</si>
  <si>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</si>
  <si>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</si>
  <si>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</si>
  <si>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</si>
  <si>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</si>
  <si>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</si>
  <si>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</si>
  <si>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</si>
  <si>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</si>
  <si>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</si>
  <si>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</si>
  <si>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</si>
  <si>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</si>
  <si>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</si>
  <si>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</si>
  <si>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</si>
  <si>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</si>
  <si>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</si>
  <si>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</si>
  <si>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</si>
  <si>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</si>
  <si>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</si>
  <si>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</si>
  <si>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</si>
  <si>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</si>
  <si>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</si>
  <si>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</si>
  <si>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</si>
  <si>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</si>
  <si>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</si>
  <si>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</si>
  <si>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</si>
  <si>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</si>
  <si>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</si>
  <si>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</si>
  <si>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</si>
  <si>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</si>
  <si>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</si>
  <si>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</si>
  <si>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</si>
  <si>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</si>
  <si>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</si>
  <si>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</si>
  <si>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</si>
  <si>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</si>
  <si>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</si>
  <si>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</si>
  <si>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</si>
  <si>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</si>
  <si>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</si>
  <si>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</si>
  <si>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</si>
  <si>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</si>
  <si>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</si>
  <si>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</si>
  <si>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</si>
  <si>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</si>
  <si>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</si>
  <si>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</si>
  <si>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</si>
  <si>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</si>
  <si>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</si>
  <si>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</si>
  <si>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</si>
  <si>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</si>
  <si>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</si>
  <si>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</si>
  <si>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</si>
  <si>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</si>
  <si>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</si>
  <si>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</si>
  <si>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</si>
  <si>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</si>
  <si>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</si>
  <si>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</si>
  <si>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</si>
  <si>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</si>
  <si>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</si>
  <si>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</si>
  <si>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</si>
  <si>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</si>
  <si>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</si>
  <si>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</si>
  <si>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</si>
  <si>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</si>
  <si>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</si>
  <si>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</si>
  <si>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</si>
  <si>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</si>
  <si>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</si>
  <si>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</si>
  <si>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</si>
  <si>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</si>
  <si>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</si>
  <si>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</si>
  <si>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</si>
  <si>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</si>
  <si>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</si>
  <si>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</si>
  <si>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</si>
  <si>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</si>
  <si>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</si>
  <si>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</si>
  <si>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</si>
  <si>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</si>
  <si>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</si>
  <si>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</si>
  <si>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</si>
  <si>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</si>
  <si>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</si>
  <si>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</si>
  <si>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</si>
  <si>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</si>
  <si>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</si>
  <si>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</si>
  <si>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</si>
  <si>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</si>
  <si>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</si>
  <si>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</si>
  <si>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</si>
  <si>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</si>
  <si>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</si>
  <si>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</si>
  <si>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</si>
  <si>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</si>
  <si>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</si>
  <si>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</si>
  <si>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</si>
  <si>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</si>
  <si>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</si>
  <si>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</si>
  <si>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</si>
  <si>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</si>
  <si>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</si>
  <si>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</si>
  <si>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</si>
  <si>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</si>
  <si>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</si>
  <si>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</si>
  <si>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</si>
  <si>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</si>
  <si>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</si>
  <si>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</si>
  <si>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</si>
  <si>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</si>
  <si>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</si>
  <si>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</si>
  <si>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</si>
  <si>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</si>
  <si>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</si>
  <si>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</si>
  <si>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</si>
  <si>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</si>
  <si>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</si>
  <si>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</si>
  <si>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</si>
  <si>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</si>
  <si>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</si>
  <si>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</si>
  <si>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</si>
  <si>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</si>
  <si>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</si>
  <si>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</si>
  <si>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</si>
  <si>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</si>
  <si>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</si>
  <si>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</si>
  <si>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</si>
  <si>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</si>
  <si>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</si>
  <si>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</si>
  <si>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</si>
  <si>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</si>
  <si>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</si>
  <si>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</si>
  <si>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</si>
  <si>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</si>
  <si>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</si>
  <si>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</si>
  <si>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</si>
  <si>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</si>
  <si>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</si>
  <si>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</si>
  <si>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</si>
  <si>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</si>
  <si>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</si>
  <si>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</si>
  <si>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</si>
  <si>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</si>
  <si>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</si>
  <si>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</si>
  <si>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</si>
  <si>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</si>
  <si>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</si>
  <si>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</si>
  <si>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</si>
  <si>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</si>
  <si>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</si>
  <si>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</si>
  <si>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</si>
  <si>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</si>
  <si>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</si>
  <si>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</si>
  <si>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</si>
  <si>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</si>
  <si>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</si>
  <si>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</si>
  <si>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</si>
  <si>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</si>
  <si>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</si>
  <si>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</si>
  <si>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</si>
  <si>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</si>
  <si>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</si>
  <si>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</si>
  <si>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</si>
  <si>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</si>
  <si>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</si>
  <si>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</si>
  <si>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</si>
  <si>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</si>
  <si>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</si>
  <si>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</si>
  <si>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</si>
  <si>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</si>
  <si>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</si>
  <si>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</si>
  <si>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</si>
  <si>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</si>
  <si>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</si>
  <si>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</si>
  <si>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</si>
  <si>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</si>
  <si>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</si>
  <si>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</si>
  <si>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</si>
  <si>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</si>
  <si>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</si>
  <si>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</si>
  <si>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</si>
  <si>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</si>
  <si>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</si>
  <si>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</si>
  <si>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</si>
  <si>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</si>
  <si>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</si>
  <si>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</si>
  <si>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</si>
  <si>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</si>
  <si>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</si>
  <si>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</si>
  <si>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</si>
  <si>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</si>
  <si>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</si>
  <si>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</si>
  <si>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</si>
  <si>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</si>
  <si>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</si>
  <si>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</si>
  <si>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</si>
  <si>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</si>
  <si>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</si>
  <si>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</si>
  <si>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</si>
  <si>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</si>
  <si>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</si>
  <si>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</si>
  <si>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</si>
  <si>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</si>
  <si>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</si>
  <si>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</si>
  <si>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</si>
  <si>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</si>
  <si>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</si>
  <si>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</si>
  <si>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</si>
  <si>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</si>
  <si>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</si>
  <si>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</si>
  <si>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</si>
  <si>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</si>
  <si>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</si>
  <si>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</si>
  <si>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</si>
  <si>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</si>
  <si>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</si>
  <si>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</si>
  <si>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</si>
  <si>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</si>
  <si>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</si>
  <si>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</si>
  <si>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</si>
  <si>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</si>
  <si>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</si>
  <si>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</si>
  <si>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</si>
  <si>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</si>
  <si>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</si>
  <si>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</si>
  <si>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</si>
  <si>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</si>
  <si>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</si>
  <si>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</si>
  <si>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</si>
  <si>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</si>
  <si>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</si>
  <si>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</si>
  <si>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</si>
  <si>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</si>
  <si>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</si>
  <si>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</si>
  <si>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</si>
  <si>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</si>
  <si>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</si>
  <si>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</si>
  <si>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</si>
  <si>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</si>
  <si>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</si>
  <si>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</si>
  <si>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</si>
  <si>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</si>
  <si>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</si>
  <si>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</si>
  <si>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</si>
  <si>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</si>
  <si>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</si>
  <si>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</si>
  <si>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</si>
  <si>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</si>
  <si>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</si>
  <si>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</si>
  <si>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</si>
  <si>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</si>
  <si>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</si>
  <si>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</si>
  <si>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</si>
  <si>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</si>
  <si>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</si>
  <si>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</si>
  <si>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</si>
  <si>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</si>
  <si>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</si>
  <si>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</si>
  <si>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</si>
  <si>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</si>
  <si>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</si>
  <si>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</si>
  <si>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</si>
  <si>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</si>
  <si>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</si>
  <si>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</si>
  <si>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</si>
  <si>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</si>
  <si>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</si>
  <si>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</si>
  <si>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</si>
  <si>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</si>
  <si>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</si>
  <si>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</si>
  <si>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</si>
  <si>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</si>
  <si>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</si>
  <si>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</si>
  <si>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</si>
  <si>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</si>
  <si>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</si>
  <si>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</si>
  <si>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</si>
  <si>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</si>
  <si>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</si>
  <si>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</si>
  <si>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</si>
  <si>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</si>
  <si>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</si>
  <si>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</si>
  <si>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</si>
  <si>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</si>
  <si>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</si>
  <si>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</si>
  <si>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</si>
  <si>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</si>
  <si>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</si>
  <si>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</si>
  <si>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</si>
  <si>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</si>
  <si>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</si>
  <si>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</si>
  <si>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</si>
  <si>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</si>
  <si>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</si>
  <si>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</si>
  <si>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</si>
  <si>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</si>
  <si>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</si>
  <si>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</si>
  <si>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</si>
  <si>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</si>
  <si>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</si>
  <si>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</si>
  <si>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</si>
  <si>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</si>
  <si>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</si>
  <si>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</si>
  <si>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</si>
  <si>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</si>
  <si>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</si>
  <si>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</si>
  <si>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</si>
  <si>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</si>
  <si>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</si>
  <si>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</si>
  <si>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</si>
  <si>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</si>
  <si>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</si>
  <si>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</si>
  <si>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</si>
  <si>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</si>
  <si>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</si>
  <si>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</si>
  <si>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</si>
  <si>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</si>
  <si>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</si>
  <si>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</si>
  <si>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</si>
  <si>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</si>
  <si>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</si>
  <si>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</si>
  <si>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</si>
  <si>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</si>
  <si>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</si>
  <si>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</si>
  <si>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</si>
  <si>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</si>
  <si>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</si>
  <si>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</si>
  <si>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</si>
  <si>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</si>
  <si>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</si>
  <si>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</si>
  <si>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</si>
  <si>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</si>
  <si>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</si>
  <si>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</si>
  <si>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</si>
  <si>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</si>
  <si>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</si>
  <si>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</si>
  <si>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</si>
  <si>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</si>
  <si>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</si>
  <si>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</si>
  <si>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</si>
  <si>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</si>
  <si>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</si>
  <si>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</si>
  <si>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</si>
  <si>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</si>
  <si>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</si>
  <si>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</si>
  <si>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</si>
  <si>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</si>
  <si>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</si>
  <si>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</si>
  <si>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</si>
  <si>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</si>
  <si>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</si>
  <si>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</si>
  <si>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</si>
  <si>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</si>
  <si>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</si>
  <si>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</si>
  <si>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</si>
  <si>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</si>
  <si>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</si>
  <si>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</si>
  <si>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</si>
  <si>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</si>
  <si>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</si>
  <si>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</si>
  <si>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</si>
  <si>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</si>
  <si>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</si>
  <si>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</si>
  <si>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</si>
  <si>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</si>
  <si>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</si>
  <si>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</si>
  <si>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</si>
  <si>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</si>
  <si>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</si>
  <si>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</si>
  <si>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</si>
  <si>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</si>
  <si>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</si>
  <si>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</si>
  <si>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</si>
  <si>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</si>
  <si>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</si>
  <si>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</si>
  <si>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</si>
  <si>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</si>
  <si>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</si>
  <si>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</si>
  <si>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</si>
  <si>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</si>
  <si>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</si>
  <si>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</si>
  <si>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</si>
  <si>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</si>
  <si>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</si>
  <si>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</si>
  <si>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</si>
  <si>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</si>
  <si>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</si>
  <si>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</si>
  <si>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</si>
  <si>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</si>
  <si>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</si>
  <si>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</si>
  <si>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</si>
  <si>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</si>
  <si>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</si>
  <si>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</si>
  <si>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</si>
  <si>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</si>
  <si>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</si>
  <si>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</si>
  <si>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</si>
  <si>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</si>
  <si>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</si>
  <si>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</si>
  <si>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</si>
  <si>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</si>
  <si>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</si>
  <si>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</si>
  <si>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</si>
  <si>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</si>
  <si>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</si>
  <si>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</si>
  <si>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</si>
  <si>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</si>
  <si>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</si>
  <si>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</si>
  <si>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</si>
  <si>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</si>
  <si>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</si>
  <si>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</si>
  <si>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</si>
  <si>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</si>
  <si>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</si>
  <si>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</si>
  <si>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</si>
  <si>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</si>
  <si>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</si>
  <si>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</si>
  <si>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</si>
  <si>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</si>
  <si>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</si>
  <si>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</si>
  <si>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</si>
  <si>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</si>
  <si>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</si>
  <si>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</si>
  <si>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</si>
  <si>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</si>
  <si>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</si>
  <si>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</si>
  <si>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</si>
  <si>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</si>
  <si>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</si>
  <si>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</si>
  <si>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</si>
  <si>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</si>
  <si>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</si>
  <si>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</si>
  <si>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</si>
  <si>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</si>
  <si>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</si>
  <si>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</si>
  <si>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</si>
  <si>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</si>
  <si>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</si>
  <si>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</si>
  <si>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</si>
  <si>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</si>
  <si>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</si>
  <si>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</si>
  <si>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</si>
  <si>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</si>
  <si>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</si>
  <si>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</si>
  <si>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</si>
  <si>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</si>
  <si>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</si>
  <si>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</si>
  <si>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</si>
  <si>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</si>
  <si>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</si>
  <si>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</si>
  <si>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</si>
  <si>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</si>
  <si>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</si>
  <si>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</si>
  <si>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</si>
  <si>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</si>
  <si>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</si>
  <si>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</si>
  <si>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</si>
  <si>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</si>
  <si>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</si>
  <si>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</si>
  <si>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</si>
  <si>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</si>
  <si>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</si>
  <si>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</si>
  <si>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</si>
  <si>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</si>
  <si>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</si>
  <si>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</si>
  <si>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</si>
  <si>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</si>
  <si>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</si>
  <si>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</si>
  <si>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</si>
  <si>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</si>
  <si>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</si>
  <si>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</si>
  <si>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</si>
  <si>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</si>
  <si>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</si>
  <si>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</si>
  <si>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</si>
  <si>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</si>
  <si>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</si>
  <si>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</si>
  <si>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</si>
  <si>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</si>
  <si>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</si>
  <si>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</si>
  <si>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</si>
  <si>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</si>
  <si>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</si>
  <si>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</si>
  <si>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</si>
  <si>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</si>
  <si>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</si>
  <si>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</si>
  <si>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</si>
  <si>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</si>
  <si>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</si>
  <si>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</si>
  <si>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</si>
  <si>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</si>
  <si>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</si>
  <si>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</si>
  <si>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</si>
  <si>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</si>
  <si>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</si>
  <si>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</si>
  <si>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</si>
  <si>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</si>
  <si>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</si>
  <si>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</si>
  <si>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</si>
  <si>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</si>
  <si>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</si>
  <si>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</si>
  <si>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</si>
  <si>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</si>
  <si>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</si>
  <si>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</si>
  <si>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</si>
  <si>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</si>
  <si>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</si>
  <si>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</si>
  <si>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</si>
  <si>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</si>
  <si>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</si>
  <si>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</si>
  <si>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</si>
  <si>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</si>
  <si>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</si>
  <si>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</si>
  <si>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</si>
  <si>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</si>
  <si>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</si>
  <si>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</si>
  <si>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</si>
  <si>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</si>
  <si>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</si>
  <si>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</si>
  <si>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</si>
  <si>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</si>
  <si>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</si>
  <si>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</si>
  <si>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</si>
  <si>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</si>
  <si>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</si>
  <si>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</si>
  <si>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</si>
  <si>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</si>
  <si>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</si>
  <si>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</si>
  <si>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</si>
  <si>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</si>
  <si>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</si>
  <si>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</si>
  <si>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</si>
  <si>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</si>
  <si>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</si>
  <si>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</si>
  <si>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</si>
  <si>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</si>
  <si>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</si>
  <si>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</si>
  <si>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</si>
  <si>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</si>
  <si>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</si>
  <si>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</si>
  <si>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</si>
  <si>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</si>
  <si>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</si>
  <si>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</si>
  <si>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</si>
  <si>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</si>
  <si>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</si>
  <si>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</si>
  <si>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</si>
  <si>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</si>
  <si>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</si>
  <si>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</si>
  <si>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</si>
  <si>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</si>
  <si>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</si>
  <si>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</si>
  <si>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</si>
  <si>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</si>
  <si>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</si>
  <si>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</si>
  <si>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</si>
  <si>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</si>
  <si>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</si>
  <si>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</si>
  <si>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</si>
  <si>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</si>
  <si>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</si>
  <si>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</si>
  <si>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</si>
  <si>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</si>
  <si>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</si>
  <si>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</si>
  <si>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</si>
  <si>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</si>
  <si>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</si>
  <si>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</si>
  <si>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</si>
  <si>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</si>
  <si>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</si>
  <si>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</si>
  <si>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</si>
  <si>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</si>
  <si>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</si>
  <si>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</si>
  <si>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</si>
  <si>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</si>
  <si>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</si>
  <si>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</si>
  <si>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</si>
  <si>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</si>
  <si>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</si>
  <si>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</si>
  <si>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</si>
  <si>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</si>
  <si>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</si>
  <si>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</si>
  <si>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</si>
  <si>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</si>
  <si>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</si>
  <si>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</si>
  <si>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</si>
  <si>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</si>
  <si>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</si>
  <si>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</si>
  <si>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</si>
  <si>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</si>
  <si>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</si>
  <si>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</si>
  <si>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</si>
  <si>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</si>
  <si>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</si>
  <si>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</si>
  <si>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</si>
  <si>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</si>
  <si>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</si>
  <si>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</si>
  <si>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</si>
  <si>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</si>
  <si>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</si>
  <si>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</si>
  <si>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</si>
  <si>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</si>
  <si>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</si>
  <si>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</si>
  <si>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</si>
  <si>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</si>
  <si>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</si>
  <si>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</si>
  <si>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</si>
  <si>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</si>
  <si>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</si>
  <si>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</si>
  <si>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</si>
  <si>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</si>
  <si>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</si>
  <si>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</si>
  <si>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</si>
  <si>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</si>
  <si>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</si>
  <si>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</si>
  <si>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</si>
  <si>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</si>
  <si>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</si>
  <si>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</si>
  <si>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</si>
  <si>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</si>
  <si>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</si>
  <si>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</si>
  <si>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</si>
  <si>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</si>
  <si>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</si>
  <si>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</si>
  <si>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</si>
  <si>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</si>
  <si>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</si>
  <si>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</si>
  <si>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</si>
  <si>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</si>
  <si>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</si>
  <si>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</si>
  <si>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</si>
  <si>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</si>
  <si>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</si>
  <si>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</si>
  <si>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</si>
  <si>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</si>
  <si>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</si>
  <si>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</si>
  <si>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</si>
  <si>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</si>
  <si>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</si>
  <si>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</si>
  <si>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</si>
  <si>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</si>
  <si>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</si>
  <si>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</si>
  <si>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</si>
  <si>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</si>
  <si>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</si>
  <si>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</si>
  <si>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</si>
  <si>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</si>
  <si>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</si>
  <si>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</si>
  <si>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</si>
  <si>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</si>
  <si>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</si>
  <si>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</si>
  <si>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</si>
  <si>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</si>
  <si>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</si>
  <si>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</si>
  <si>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</si>
  <si>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</si>
  <si>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</si>
  <si>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</si>
  <si>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</si>
  <si>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</si>
  <si>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</si>
  <si>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</si>
  <si>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</si>
  <si>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</si>
  <si>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</si>
  <si>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</si>
  <si>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</si>
  <si>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</si>
  <si>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</si>
  <si>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</si>
  <si>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</si>
  <si>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</si>
  <si>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</si>
  <si>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</si>
  <si>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</si>
  <si>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</si>
  <si>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</si>
  <si>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</si>
  <si>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</si>
  <si>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</si>
  <si>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</si>
  <si>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</si>
  <si>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</si>
  <si>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</si>
  <si>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</si>
  <si>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</si>
  <si>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</si>
  <si>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</si>
  <si>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</si>
  <si>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</si>
  <si>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</si>
  <si>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</si>
  <si>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</si>
  <si>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</si>
  <si>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</si>
  <si>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</si>
  <si>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</si>
  <si>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</si>
  <si>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</si>
  <si>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</si>
  <si>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</si>
  <si>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</si>
  <si>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</si>
  <si>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</si>
  <si>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</si>
  <si>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</si>
  <si>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</si>
  <si>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</si>
  <si>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</si>
  <si>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</si>
  <si>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</si>
  <si>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</si>
  <si>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</si>
  <si>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</si>
  <si>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</si>
  <si>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</si>
  <si>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</si>
  <si>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</si>
  <si>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</si>
  <si>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</si>
  <si>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</si>
  <si>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</si>
  <si>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</si>
  <si>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</si>
  <si>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</si>
  <si>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</si>
  <si>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</si>
  <si>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</si>
  <si>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</si>
  <si>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</si>
  <si>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</si>
  <si>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</si>
  <si>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</si>
  <si>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</si>
  <si>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</si>
  <si>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</si>
  <si>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</si>
  <si>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</si>
  <si>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</si>
  <si>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</si>
  <si>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</si>
  <si>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</si>
  <si>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</si>
  <si>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</si>
  <si>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</si>
  <si>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</si>
  <si>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</si>
  <si>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</si>
  <si>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</si>
  <si>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</si>
  <si>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</si>
  <si>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</si>
  <si>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</si>
  <si>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</si>
  <si>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</si>
  <si>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</si>
  <si>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</si>
  <si>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</si>
  <si>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</si>
  <si>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</si>
  <si>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</si>
  <si>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</si>
  <si>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</si>
  <si>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</si>
  <si>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</si>
  <si>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Project Name</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</si>
  <si>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</si>
  <si>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</si>
  <si>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</si>
  <si>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</si>
  <si>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</si>
  <si>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</si>
  <si>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</si>
  <si>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</si>
  <si>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</si>
  <si>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</si>
  <si>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</si>
  <si>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</si>
  <si>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</si>
  <si>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</si>
  <si>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</si>
  <si>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</si>
  <si>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</si>
  <si>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</si>
  <si>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</si>
  <si>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</si>
  <si>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</si>
  <si>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</si>
  <si>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</si>
  <si>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</si>
  <si>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</si>
  <si>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</si>
  <si>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</si>
  <si>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</si>
  <si>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</si>
  <si>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</si>
  <si>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</si>
  <si>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</si>
  <si>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</si>
  <si>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</si>
  <si>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</si>
  <si>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Ellie Goulding Track - MFN</t>
  </si>
  <si>
    <t>August VFX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</si>
</sst>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121989.88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166760</v>
          </cell>
          <cell r="F61">
            <v>0</v>
          </cell>
        </row>
        <row r="62">
          <cell r="A62" t="str">
            <v>ZK101.K200.C016</v>
          </cell>
          <cell r="B62" t="str">
            <v>ZK101</v>
          </cell>
          <cell r="C62">
            <v>0</v>
          </cell>
          <cell r="D62">
            <v>0</v>
          </cell>
          <cell r="E62">
            <v>7000</v>
          </cell>
          <cell r="F62">
            <v>0</v>
          </cell>
        </row>
        <row r="63">
          <cell r="A63" t="str">
            <v>ZK101.K200.C142</v>
          </cell>
          <cell r="B63" t="str">
            <v>ZK101</v>
          </cell>
          <cell r="C63">
            <v>0</v>
          </cell>
          <cell r="D63">
            <v>3800</v>
          </cell>
          <cell r="E63">
            <v>0</v>
          </cell>
          <cell r="F63">
            <v>0</v>
          </cell>
        </row>
        <row r="64">
          <cell r="A64" t="str">
            <v>ZK101.K200.C143</v>
          </cell>
          <cell r="B64" t="str">
            <v>ZK101</v>
          </cell>
          <cell r="C64">
            <v>0</v>
          </cell>
          <cell r="D64">
            <v>0</v>
          </cell>
          <cell r="E64">
            <v>8000</v>
          </cell>
          <cell r="F64">
            <v>0</v>
          </cell>
        </row>
        <row r="65">
          <cell r="A65" t="str">
            <v>ZK101.K200.C205</v>
          </cell>
          <cell r="B65" t="str">
            <v>ZK101</v>
          </cell>
          <cell r="C65">
            <v>0</v>
          </cell>
          <cell r="D65">
            <v>0</v>
          </cell>
          <cell r="E65">
            <v>60000</v>
          </cell>
          <cell r="F65">
            <v>0</v>
          </cell>
        </row>
        <row r="66">
          <cell r="A66" t="str">
            <v>ZK101.K200.C290</v>
          </cell>
          <cell r="B66" t="str">
            <v>ZK101</v>
          </cell>
          <cell r="C66">
            <v>0</v>
          </cell>
          <cell r="D66">
            <v>0</v>
          </cell>
          <cell r="E66">
            <v>114.58</v>
          </cell>
          <cell r="F66">
            <v>0</v>
          </cell>
        </row>
        <row r="67">
          <cell r="A67" t="str">
            <v>ZK101.K200.C395</v>
          </cell>
          <cell r="B67" t="str">
            <v>ZK101</v>
          </cell>
          <cell r="C67">
            <v>0</v>
          </cell>
          <cell r="D67">
            <v>0</v>
          </cell>
          <cell r="E67">
            <v>20600</v>
          </cell>
          <cell r="F67">
            <v>0</v>
          </cell>
        </row>
        <row r="68">
          <cell r="A68" t="str">
            <v>ZK101.K200.C400</v>
          </cell>
          <cell r="B68" t="str">
            <v>ZK101</v>
          </cell>
          <cell r="C68">
            <v>0</v>
          </cell>
          <cell r="D68">
            <v>0</v>
          </cell>
          <cell r="E68">
            <v>9000</v>
          </cell>
          <cell r="F68">
            <v>0</v>
          </cell>
        </row>
        <row r="69">
          <cell r="A69" t="str">
            <v>ZK101.K200.C435</v>
          </cell>
          <cell r="B69" t="str">
            <v>ZK101</v>
          </cell>
          <cell r="C69">
            <v>0</v>
          </cell>
          <cell r="D69">
            <v>0</v>
          </cell>
          <cell r="E69">
            <v>7000</v>
          </cell>
          <cell r="F69">
            <v>0</v>
          </cell>
        </row>
        <row r="70">
          <cell r="A70" t="str">
            <v>ZK101.K200.C810</v>
          </cell>
          <cell r="B70" t="str">
            <v>ZK101</v>
          </cell>
          <cell r="C70">
            <v>0</v>
          </cell>
          <cell r="D70">
            <v>0</v>
          </cell>
          <cell r="E70">
            <v>5000</v>
          </cell>
          <cell r="F70">
            <v>0</v>
          </cell>
        </row>
        <row r="71">
          <cell r="A71" t="str">
            <v>ZK101.K201.C141</v>
          </cell>
          <cell r="B71" t="str">
            <v>ZK101</v>
          </cell>
          <cell r="C71">
            <v>0</v>
          </cell>
          <cell r="D71">
            <v>0</v>
          </cell>
          <cell r="E71">
            <v>600</v>
          </cell>
          <cell r="F71">
            <v>0</v>
          </cell>
        </row>
        <row r="72">
          <cell r="A72" t="str">
            <v>ZK101.K207.C020</v>
          </cell>
          <cell r="B72" t="str">
            <v>ZK101</v>
          </cell>
          <cell r="C72">
            <v>0</v>
          </cell>
          <cell r="D72">
            <v>0</v>
          </cell>
          <cell r="E72">
            <v>195838.35</v>
          </cell>
          <cell r="F72">
            <v>0</v>
          </cell>
        </row>
        <row r="73">
          <cell r="A73" t="str">
            <v>ZK101.K207.C033</v>
          </cell>
          <cell r="B73" t="str">
            <v>ZK101</v>
          </cell>
          <cell r="C73">
            <v>0</v>
          </cell>
          <cell r="D73">
            <v>0</v>
          </cell>
          <cell r="E73">
            <v>0</v>
          </cell>
          <cell r="F73">
            <v>6000</v>
          </cell>
        </row>
        <row r="74">
          <cell r="A74" t="str">
            <v>ZK101.K207.C034</v>
          </cell>
          <cell r="B74" t="str">
            <v>ZK101</v>
          </cell>
          <cell r="C74">
            <v>0</v>
          </cell>
          <cell r="D74">
            <v>0</v>
          </cell>
          <cell r="E74">
            <v>21000</v>
          </cell>
          <cell r="F74">
            <v>1000</v>
          </cell>
        </row>
        <row r="75">
          <cell r="A75" t="str">
            <v>ZK101.K207.C035</v>
          </cell>
          <cell r="B75" t="str">
            <v>ZK101</v>
          </cell>
          <cell r="C75">
            <v>0</v>
          </cell>
          <cell r="D75">
            <v>0</v>
          </cell>
          <cell r="E75">
            <v>4620</v>
          </cell>
          <cell r="F75">
            <v>4620</v>
          </cell>
        </row>
        <row r="76">
          <cell r="A76" t="str">
            <v>ZK101.K207.C036</v>
          </cell>
          <cell r="B76" t="str">
            <v>ZK101</v>
          </cell>
          <cell r="C76">
            <v>0</v>
          </cell>
          <cell r="D76">
            <v>0</v>
          </cell>
          <cell r="E76">
            <v>0</v>
          </cell>
          <cell r="F76">
            <v>47000</v>
          </cell>
        </row>
        <row r="77">
          <cell r="A77" t="str">
            <v>ZK101.K207.C039</v>
          </cell>
          <cell r="B77" t="str">
            <v>ZK101</v>
          </cell>
          <cell r="C77">
            <v>0</v>
          </cell>
          <cell r="D77">
            <v>0</v>
          </cell>
          <cell r="E77">
            <v>0</v>
          </cell>
          <cell r="F77">
            <v>10000</v>
          </cell>
        </row>
        <row r="78">
          <cell r="A78" t="str">
            <v>ZK101.K207.C141</v>
          </cell>
          <cell r="B78" t="str">
            <v>ZK101</v>
          </cell>
          <cell r="C78">
            <v>0</v>
          </cell>
          <cell r="D78">
            <v>0</v>
          </cell>
          <cell r="E78">
            <v>4195</v>
          </cell>
          <cell r="F78">
            <v>0</v>
          </cell>
        </row>
        <row r="79">
          <cell r="A79" t="str">
            <v>ZK101.K207.C200</v>
          </cell>
          <cell r="B79" t="str">
            <v>ZK101</v>
          </cell>
          <cell r="C79">
            <v>0</v>
          </cell>
          <cell r="D79">
            <v>0</v>
          </cell>
          <cell r="E79">
            <v>340979</v>
          </cell>
          <cell r="F79">
            <v>0</v>
          </cell>
        </row>
        <row r="80">
          <cell r="A80" t="str">
            <v>ZK101.K207.C330</v>
          </cell>
          <cell r="B80" t="str">
            <v>ZK101</v>
          </cell>
          <cell r="C80">
            <v>0</v>
          </cell>
          <cell r="D80">
            <v>0</v>
          </cell>
          <cell r="E80">
            <v>12318.41</v>
          </cell>
          <cell r="F80">
            <v>21441.59</v>
          </cell>
        </row>
        <row r="81">
          <cell r="A81" t="str">
            <v>ZK101.K207.C430</v>
          </cell>
          <cell r="B81" t="str">
            <v>ZK101</v>
          </cell>
          <cell r="C81">
            <v>0</v>
          </cell>
          <cell r="D81">
            <v>0</v>
          </cell>
          <cell r="E81">
            <v>42.4</v>
          </cell>
          <cell r="F81">
            <v>0</v>
          </cell>
        </row>
        <row r="82">
          <cell r="A82" t="str">
            <v>ZK101.K207.C505</v>
          </cell>
          <cell r="B82" t="str">
            <v>ZK101</v>
          </cell>
          <cell r="C82">
            <v>0</v>
          </cell>
          <cell r="D82">
            <v>0</v>
          </cell>
          <cell r="E82">
            <v>17760</v>
          </cell>
          <cell r="F82">
            <v>8023.8</v>
          </cell>
        </row>
        <row r="83">
          <cell r="A83" t="str">
            <v>ZK101.K207.C515</v>
          </cell>
          <cell r="B83" t="str">
            <v>ZK101</v>
          </cell>
          <cell r="C83">
            <v>0</v>
          </cell>
          <cell r="D83">
            <v>0</v>
          </cell>
          <cell r="E83">
            <v>25000</v>
          </cell>
          <cell r="F83">
            <v>11922.4</v>
          </cell>
        </row>
        <row r="84">
          <cell r="A84" t="str">
            <v>ZK101.K207.C525</v>
          </cell>
          <cell r="B84" t="str">
            <v>ZK101</v>
          </cell>
          <cell r="C84">
            <v>0</v>
          </cell>
          <cell r="D84">
            <v>0</v>
          </cell>
          <cell r="E84">
            <v>8400</v>
          </cell>
          <cell r="F84">
            <v>0</v>
          </cell>
        </row>
        <row r="85">
          <cell r="A85" t="str">
            <v>ZK101.K207.C545</v>
          </cell>
          <cell r="B85" t="str">
            <v>ZK101</v>
          </cell>
          <cell r="C85">
            <v>0</v>
          </cell>
          <cell r="D85">
            <v>0</v>
          </cell>
          <cell r="E85">
            <v>7000</v>
          </cell>
          <cell r="F85">
            <v>0</v>
          </cell>
        </row>
        <row r="86">
          <cell r="A86" t="str">
            <v>ZK101.K207.C560</v>
          </cell>
          <cell r="B86" t="str">
            <v>ZK101</v>
          </cell>
          <cell r="C86">
            <v>0</v>
          </cell>
          <cell r="D86">
            <v>0</v>
          </cell>
          <cell r="E86">
            <v>1280.45</v>
          </cell>
          <cell r="F86">
            <v>0</v>
          </cell>
        </row>
        <row r="87">
          <cell r="A87" t="str">
            <v>ZK101.K207.C600</v>
          </cell>
          <cell r="B87" t="str">
            <v>ZK101</v>
          </cell>
          <cell r="C87">
            <v>0</v>
          </cell>
          <cell r="D87">
            <v>0</v>
          </cell>
          <cell r="E87">
            <v>1280</v>
          </cell>
          <cell r="F87">
            <v>0</v>
          </cell>
        </row>
        <row r="88">
          <cell r="A88" t="str">
            <v>ZK101.K207.C604</v>
          </cell>
          <cell r="B88" t="str">
            <v>ZK101</v>
          </cell>
          <cell r="C88">
            <v>0</v>
          </cell>
          <cell r="D88">
            <v>0</v>
          </cell>
          <cell r="E88">
            <v>3181.59</v>
          </cell>
          <cell r="F88">
            <v>5368.41</v>
          </cell>
        </row>
        <row r="89">
          <cell r="A89" t="str">
            <v>ZK101.K207.C900</v>
          </cell>
          <cell r="B89" t="str">
            <v>ZK101</v>
          </cell>
          <cell r="C89">
            <v>0</v>
          </cell>
          <cell r="D89">
            <v>0</v>
          </cell>
          <cell r="E89">
            <v>1991.36</v>
          </cell>
          <cell r="F89">
            <v>0</v>
          </cell>
        </row>
        <row r="90">
          <cell r="A90" t="str">
            <v>ZK101.K207.I002</v>
          </cell>
          <cell r="B90" t="str">
            <v>ZK101</v>
          </cell>
          <cell r="C90">
            <v>0</v>
          </cell>
          <cell r="D90">
            <v>0</v>
          </cell>
          <cell r="E90">
            <v>18933.72</v>
          </cell>
          <cell r="F90">
            <v>0</v>
          </cell>
        </row>
        <row r="91">
          <cell r="A91" t="str">
            <v>ZK101.K207.I004</v>
          </cell>
          <cell r="B91" t="str">
            <v>ZK101</v>
          </cell>
          <cell r="C91">
            <v>0</v>
          </cell>
          <cell r="D91">
            <v>0</v>
          </cell>
          <cell r="E91">
            <v>0</v>
          </cell>
          <cell r="F91">
            <v>85645</v>
          </cell>
        </row>
        <row r="92">
          <cell r="A92" t="str">
            <v>ZK101.K207.I007</v>
          </cell>
          <cell r="B92" t="str">
            <v>ZK101</v>
          </cell>
          <cell r="C92">
            <v>0</v>
          </cell>
          <cell r="D92">
            <v>0</v>
          </cell>
          <cell r="E92">
            <v>10000</v>
          </cell>
          <cell r="F92">
            <v>0</v>
          </cell>
        </row>
        <row r="93">
          <cell r="A93" t="str">
            <v>ZK101.K207.I008</v>
          </cell>
          <cell r="B93" t="str">
            <v>ZK101</v>
          </cell>
          <cell r="C93">
            <v>0</v>
          </cell>
          <cell r="D93">
            <v>0</v>
          </cell>
          <cell r="E93">
            <v>10000</v>
          </cell>
          <cell r="F93">
            <v>80000</v>
          </cell>
        </row>
        <row r="94">
          <cell r="A94" t="str">
            <v>ZK101.K207.I010</v>
          </cell>
          <cell r="B94" t="str">
            <v>ZK101</v>
          </cell>
          <cell r="C94">
            <v>0</v>
          </cell>
          <cell r="D94">
            <v>0</v>
          </cell>
          <cell r="E94">
            <v>0</v>
          </cell>
          <cell r="F94">
            <v>23800</v>
          </cell>
        </row>
        <row r="95">
          <cell r="A95" t="str">
            <v>ZK101.K208.C019</v>
          </cell>
          <cell r="B95" t="str">
            <v>ZK101</v>
          </cell>
          <cell r="C95">
            <v>0</v>
          </cell>
          <cell r="D95">
            <v>0</v>
          </cell>
          <cell r="E95">
            <v>5000</v>
          </cell>
          <cell r="F95">
            <v>0</v>
          </cell>
        </row>
        <row r="96">
          <cell r="A96" t="str">
            <v>ZK101.K208.C235</v>
          </cell>
          <cell r="B96" t="str">
            <v>ZK101</v>
          </cell>
          <cell r="C96">
            <v>0</v>
          </cell>
          <cell r="D96">
            <v>0</v>
          </cell>
          <cell r="E96">
            <v>2000</v>
          </cell>
          <cell r="F96">
            <v>4000</v>
          </cell>
        </row>
        <row r="97">
          <cell r="A97" t="str">
            <v>ZK101.K208.C400</v>
          </cell>
          <cell r="B97" t="str">
            <v>ZK101</v>
          </cell>
          <cell r="C97">
            <v>0</v>
          </cell>
          <cell r="D97">
            <v>0</v>
          </cell>
          <cell r="E97">
            <v>4000</v>
          </cell>
          <cell r="F97">
            <v>0</v>
          </cell>
        </row>
        <row r="98">
          <cell r="A98" t="str">
            <v>ZK101.K208.C415</v>
          </cell>
          <cell r="B98" t="str">
            <v>ZK101</v>
          </cell>
          <cell r="C98">
            <v>0</v>
          </cell>
          <cell r="D98">
            <v>0</v>
          </cell>
          <cell r="E98">
            <v>65000</v>
          </cell>
          <cell r="F98">
            <v>92000</v>
          </cell>
        </row>
        <row r="99">
          <cell r="A99" t="str">
            <v>ZK101.K208.C430</v>
          </cell>
          <cell r="B99" t="str">
            <v>ZK101</v>
          </cell>
          <cell r="C99">
            <v>0</v>
          </cell>
          <cell r="D99">
            <v>0</v>
          </cell>
          <cell r="E99">
            <v>51837.5</v>
          </cell>
          <cell r="F99">
            <v>42412.5</v>
          </cell>
        </row>
        <row r="100">
          <cell r="A100" t="str">
            <v>ZK101.K208.C500</v>
          </cell>
          <cell r="B100" t="str">
            <v>ZK101</v>
          </cell>
          <cell r="C100">
            <v>0</v>
          </cell>
          <cell r="D100">
            <v>0</v>
          </cell>
          <cell r="E100">
            <v>95000</v>
          </cell>
          <cell r="F100">
            <v>6943</v>
          </cell>
        </row>
        <row r="101">
          <cell r="A101" t="str">
            <v>ZK101.K208.C600</v>
          </cell>
          <cell r="B101" t="str">
            <v>ZK101</v>
          </cell>
          <cell r="C101">
            <v>0</v>
          </cell>
          <cell r="D101">
            <v>0</v>
          </cell>
          <cell r="E101">
            <v>0</v>
          </cell>
          <cell r="F101">
            <v>80</v>
          </cell>
        </row>
        <row r="102">
          <cell r="A102" t="str">
            <v>ZK101.K208.I002</v>
          </cell>
          <cell r="B102" t="str">
            <v>ZK101</v>
          </cell>
          <cell r="C102">
            <v>0</v>
          </cell>
          <cell r="D102">
            <v>0</v>
          </cell>
          <cell r="E102">
            <v>18658.5</v>
          </cell>
          <cell r="F102">
            <v>0</v>
          </cell>
        </row>
        <row r="103">
          <cell r="A103" t="str">
            <v>ZK101.K208.I003</v>
          </cell>
          <cell r="B103" t="str">
            <v>ZK101</v>
          </cell>
          <cell r="C103">
            <v>0</v>
          </cell>
          <cell r="D103">
            <v>0</v>
          </cell>
          <cell r="E103">
            <v>40000</v>
          </cell>
          <cell r="F103">
            <v>39576.33</v>
          </cell>
        </row>
        <row r="104">
          <cell r="A104" t="str">
            <v>ZK101.K209.C003</v>
          </cell>
          <cell r="B104" t="str">
            <v>ZK101</v>
          </cell>
          <cell r="C104">
            <v>0</v>
          </cell>
          <cell r="D104">
            <v>0</v>
          </cell>
          <cell r="E104">
            <v>20000</v>
          </cell>
          <cell r="F104">
            <v>0</v>
          </cell>
        </row>
        <row r="105">
          <cell r="A105" t="str">
            <v>ZK101.K209.C060</v>
          </cell>
          <cell r="B105" t="str">
            <v>ZK101</v>
          </cell>
          <cell r="C105">
            <v>0</v>
          </cell>
          <cell r="D105">
            <v>0</v>
          </cell>
          <cell r="E105">
            <v>220000</v>
          </cell>
          <cell r="F105">
            <v>460000</v>
          </cell>
        </row>
        <row r="106">
          <cell r="A106" t="str">
            <v>ZK101.K209.C155</v>
          </cell>
          <cell r="B106" t="str">
            <v>ZK101</v>
          </cell>
          <cell r="C106">
            <v>0</v>
          </cell>
          <cell r="D106">
            <v>0</v>
          </cell>
          <cell r="E106">
            <v>4500</v>
          </cell>
          <cell r="F106">
            <v>1750</v>
          </cell>
        </row>
        <row r="107">
          <cell r="A107" t="str">
            <v>ZK101.K209.C235</v>
          </cell>
          <cell r="B107" t="str">
            <v>ZK101</v>
          </cell>
          <cell r="C107">
            <v>0</v>
          </cell>
          <cell r="D107">
            <v>0</v>
          </cell>
          <cell r="E107">
            <v>0</v>
          </cell>
          <cell r="F107">
            <v>6000</v>
          </cell>
        </row>
        <row r="108">
          <cell r="A108" t="str">
            <v>ZK101.K209.C600</v>
          </cell>
          <cell r="B108" t="str">
            <v>ZK101</v>
          </cell>
          <cell r="C108">
            <v>0</v>
          </cell>
          <cell r="D108">
            <v>0</v>
          </cell>
          <cell r="E108">
            <v>1680</v>
          </cell>
          <cell r="F108">
            <v>0</v>
          </cell>
        </row>
        <row r="109">
          <cell r="A109" t="str">
            <v>ZK101.K209.I002</v>
          </cell>
          <cell r="B109" t="str">
            <v>ZK101</v>
          </cell>
          <cell r="C109">
            <v>0</v>
          </cell>
          <cell r="D109">
            <v>0</v>
          </cell>
          <cell r="E109">
            <v>18831</v>
          </cell>
          <cell r="F109">
            <v>0</v>
          </cell>
        </row>
        <row r="110">
          <cell r="A110" t="str">
            <v>ZK101.K210.C115</v>
          </cell>
          <cell r="B110" t="str">
            <v>ZK101</v>
          </cell>
          <cell r="C110">
            <v>0</v>
          </cell>
          <cell r="D110">
            <v>0</v>
          </cell>
          <cell r="E110">
            <v>2000</v>
          </cell>
          <cell r="F110">
            <v>0</v>
          </cell>
        </row>
        <row r="111">
          <cell r="A111" t="str">
            <v>ZK101.K210.C235</v>
          </cell>
          <cell r="B111" t="str">
            <v>ZK101</v>
          </cell>
          <cell r="C111">
            <v>0</v>
          </cell>
          <cell r="D111">
            <v>0</v>
          </cell>
          <cell r="E111">
            <v>2000</v>
          </cell>
          <cell r="F111">
            <v>4000</v>
          </cell>
        </row>
        <row r="112">
          <cell r="A112" t="str">
            <v>ZK101.K210.C600</v>
          </cell>
          <cell r="B112" t="str">
            <v>ZK101</v>
          </cell>
          <cell r="C112">
            <v>0</v>
          </cell>
          <cell r="D112">
            <v>0</v>
          </cell>
          <cell r="E112">
            <v>11560</v>
          </cell>
          <cell r="F112">
            <v>0</v>
          </cell>
        </row>
        <row r="113">
          <cell r="A113" t="str">
            <v>ZK101.K210.C810</v>
          </cell>
          <cell r="B113" t="str">
            <v>ZK101</v>
          </cell>
          <cell r="C113">
            <v>0</v>
          </cell>
          <cell r="D113">
            <v>0</v>
          </cell>
          <cell r="E113">
            <v>41490</v>
          </cell>
          <cell r="F113">
            <v>41250</v>
          </cell>
        </row>
        <row r="114">
          <cell r="A114" t="str">
            <v>ZK101.K210.I002</v>
          </cell>
          <cell r="B114" t="str">
            <v>ZK101</v>
          </cell>
          <cell r="C114">
            <v>0</v>
          </cell>
          <cell r="D114">
            <v>0</v>
          </cell>
          <cell r="E114">
            <v>17687</v>
          </cell>
          <cell r="F114">
            <v>0</v>
          </cell>
        </row>
        <row r="115">
          <cell r="A115" t="str">
            <v>ZK101.K211.C320</v>
          </cell>
          <cell r="B115" t="str">
            <v>ZK101</v>
          </cell>
          <cell r="C115">
            <v>0</v>
          </cell>
          <cell r="D115">
            <v>0</v>
          </cell>
          <cell r="E115">
            <v>300</v>
          </cell>
          <cell r="F115">
            <v>1016.2</v>
          </cell>
        </row>
        <row r="116">
          <cell r="A116" t="str">
            <v>ZK101.K211.I002</v>
          </cell>
          <cell r="B116" t="str">
            <v>ZK101</v>
          </cell>
          <cell r="C116">
            <v>0</v>
          </cell>
          <cell r="D116">
            <v>0</v>
          </cell>
          <cell r="E116">
            <v>19486.57</v>
          </cell>
          <cell r="F116">
            <v>0</v>
          </cell>
        </row>
        <row r="117">
          <cell r="A117" t="str">
            <v>ZK101.K211.I013</v>
          </cell>
          <cell r="B117" t="str">
            <v>ZK101</v>
          </cell>
          <cell r="C117">
            <v>0</v>
          </cell>
          <cell r="D117">
            <v>0</v>
          </cell>
          <cell r="E117">
            <v>0</v>
          </cell>
          <cell r="F117">
            <v>302.85000000000002</v>
          </cell>
        </row>
        <row r="118">
          <cell r="A118" t="str">
            <v>ZK101.K212.C235</v>
          </cell>
          <cell r="B118" t="str">
            <v>ZK101</v>
          </cell>
          <cell r="C118">
            <v>0</v>
          </cell>
          <cell r="D118">
            <v>0</v>
          </cell>
          <cell r="E118">
            <v>2000</v>
          </cell>
          <cell r="F118">
            <v>4000</v>
          </cell>
        </row>
        <row r="119">
          <cell r="A119" t="str">
            <v>ZK101.K212.C300</v>
          </cell>
          <cell r="B119" t="str">
            <v>ZK101</v>
          </cell>
          <cell r="C119">
            <v>0</v>
          </cell>
          <cell r="D119">
            <v>0</v>
          </cell>
          <cell r="E119">
            <v>45000</v>
          </cell>
          <cell r="F119">
            <v>5000</v>
          </cell>
        </row>
        <row r="120">
          <cell r="A120" t="str">
            <v>ZK101.K212.I002</v>
          </cell>
          <cell r="B120" t="str">
            <v>ZK101</v>
          </cell>
          <cell r="C120">
            <v>0</v>
          </cell>
          <cell r="D120">
            <v>0</v>
          </cell>
          <cell r="E120">
            <v>18130</v>
          </cell>
          <cell r="F120">
            <v>0</v>
          </cell>
        </row>
        <row r="121">
          <cell r="A121" t="str">
            <v>ZK101.K213.C250</v>
          </cell>
          <cell r="B121" t="str">
            <v>ZK101</v>
          </cell>
          <cell r="C121">
            <v>0</v>
          </cell>
          <cell r="D121">
            <v>0</v>
          </cell>
          <cell r="E121">
            <v>104.28</v>
          </cell>
          <cell r="F121">
            <v>0</v>
          </cell>
        </row>
        <row r="122">
          <cell r="A122" t="str">
            <v>ZK101.K213.C260</v>
          </cell>
          <cell r="B122" t="str">
            <v>ZK101</v>
          </cell>
          <cell r="C122">
            <v>0</v>
          </cell>
          <cell r="D122">
            <v>0</v>
          </cell>
          <cell r="E122">
            <v>26250</v>
          </cell>
          <cell r="F122">
            <v>8750</v>
          </cell>
        </row>
        <row r="123">
          <cell r="A123" t="str">
            <v>ZK101.K213.I002</v>
          </cell>
          <cell r="B123" t="str">
            <v>ZK101</v>
          </cell>
          <cell r="C123">
            <v>0</v>
          </cell>
          <cell r="D123">
            <v>0</v>
          </cell>
          <cell r="E123">
            <v>18972.599999999999</v>
          </cell>
          <cell r="F123">
            <v>0</v>
          </cell>
        </row>
        <row r="124">
          <cell r="A124" t="str">
            <v>ZK101.K214.C272</v>
          </cell>
          <cell r="B124" t="str">
            <v>ZK101</v>
          </cell>
          <cell r="C124">
            <v>0</v>
          </cell>
          <cell r="D124">
            <v>0</v>
          </cell>
          <cell r="E124">
            <v>49.5</v>
          </cell>
          <cell r="F124">
            <v>0</v>
          </cell>
        </row>
        <row r="125">
          <cell r="A125" t="str">
            <v>ZK101.K214.C274</v>
          </cell>
          <cell r="B125" t="str">
            <v>ZK101</v>
          </cell>
          <cell r="C125">
            <v>0</v>
          </cell>
          <cell r="D125">
            <v>0</v>
          </cell>
          <cell r="E125">
            <v>235.58</v>
          </cell>
          <cell r="F125">
            <v>0</v>
          </cell>
        </row>
        <row r="126">
          <cell r="A126" t="str">
            <v>ZK101.K214.C276</v>
          </cell>
          <cell r="B126" t="str">
            <v>ZK101</v>
          </cell>
          <cell r="C126">
            <v>0</v>
          </cell>
          <cell r="D126">
            <v>0</v>
          </cell>
          <cell r="E126">
            <v>7500</v>
          </cell>
          <cell r="F126">
            <v>0</v>
          </cell>
        </row>
        <row r="127">
          <cell r="A127" t="str">
            <v>ZK101.K215.C397</v>
          </cell>
          <cell r="B127" t="str">
            <v>ZK101</v>
          </cell>
          <cell r="C127">
            <v>0</v>
          </cell>
          <cell r="D127">
            <v>0</v>
          </cell>
          <cell r="E127">
            <v>43375</v>
          </cell>
          <cell r="F127">
            <v>43375</v>
          </cell>
        </row>
        <row r="128">
          <cell r="A128" t="str">
            <v>ZK101.K216.C090</v>
          </cell>
          <cell r="B128" t="str">
            <v>ZK101</v>
          </cell>
          <cell r="C128">
            <v>0</v>
          </cell>
          <cell r="D128">
            <v>0</v>
          </cell>
          <cell r="E128">
            <v>40000</v>
          </cell>
          <cell r="F128">
            <v>0</v>
          </cell>
        </row>
        <row r="129">
          <cell r="A129" t="str">
            <v>ZK101.K216.C320</v>
          </cell>
          <cell r="B129" t="str">
            <v>ZK101</v>
          </cell>
          <cell r="C129">
            <v>0</v>
          </cell>
          <cell r="D129">
            <v>0</v>
          </cell>
          <cell r="E129">
            <v>7945.02</v>
          </cell>
          <cell r="F129">
            <v>0</v>
          </cell>
        </row>
        <row r="130">
          <cell r="A130" t="str">
            <v>ZK101.K216.C350</v>
          </cell>
          <cell r="B130" t="str">
            <v>ZK101</v>
          </cell>
          <cell r="C130">
            <v>0</v>
          </cell>
          <cell r="D130">
            <v>0</v>
          </cell>
          <cell r="E130">
            <v>62000</v>
          </cell>
          <cell r="F130">
            <v>40000</v>
          </cell>
        </row>
        <row r="131">
          <cell r="A131" t="str">
            <v>ZK101.K216.C360</v>
          </cell>
          <cell r="B131" t="str">
            <v>ZK101</v>
          </cell>
          <cell r="C131">
            <v>0</v>
          </cell>
          <cell r="D131">
            <v>0</v>
          </cell>
          <cell r="E131">
            <v>82400.08</v>
          </cell>
          <cell r="F131">
            <v>290000</v>
          </cell>
        </row>
        <row r="132">
          <cell r="A132" t="str">
            <v>ZK101.K216.C370</v>
          </cell>
          <cell r="B132" t="str">
            <v>ZK101</v>
          </cell>
          <cell r="C132">
            <v>0</v>
          </cell>
          <cell r="D132">
            <v>0</v>
          </cell>
          <cell r="E132">
            <v>65072</v>
          </cell>
          <cell r="F132">
            <v>166716</v>
          </cell>
        </row>
        <row r="133">
          <cell r="A133" t="str">
            <v>ZK101.K217.C019</v>
          </cell>
          <cell r="B133" t="str">
            <v>ZK101</v>
          </cell>
          <cell r="C133">
            <v>0</v>
          </cell>
          <cell r="D133">
            <v>0</v>
          </cell>
          <cell r="E133">
            <v>9600</v>
          </cell>
          <cell r="F133">
            <v>0</v>
          </cell>
        </row>
        <row r="134">
          <cell r="A134" t="str">
            <v>ZK101.K217.C020</v>
          </cell>
          <cell r="B134" t="str">
            <v>ZK101</v>
          </cell>
          <cell r="C134">
            <v>0</v>
          </cell>
          <cell r="D134">
            <v>0</v>
          </cell>
          <cell r="E134">
            <v>12000</v>
          </cell>
          <cell r="F134">
            <v>0</v>
          </cell>
        </row>
        <row r="135">
          <cell r="A135" t="str">
            <v>ZK101.K218.C560</v>
          </cell>
          <cell r="B135" t="str">
            <v>ZK101</v>
          </cell>
          <cell r="C135">
            <v>0</v>
          </cell>
          <cell r="D135">
            <v>0</v>
          </cell>
          <cell r="E135">
            <v>7000</v>
          </cell>
          <cell r="F135">
            <v>3000</v>
          </cell>
        </row>
        <row r="136">
          <cell r="A136" t="str">
            <v>ZK101.K219.C290</v>
          </cell>
          <cell r="B136" t="str">
            <v>ZK101</v>
          </cell>
          <cell r="C136">
            <v>0</v>
          </cell>
          <cell r="D136">
            <v>0</v>
          </cell>
          <cell r="E136">
            <v>208.94</v>
          </cell>
          <cell r="F136">
            <v>0</v>
          </cell>
        </row>
        <row r="137">
          <cell r="A137" t="str">
            <v>ZK101.K219.C810</v>
          </cell>
          <cell r="B137" t="str">
            <v>ZK101</v>
          </cell>
          <cell r="C137">
            <v>0</v>
          </cell>
          <cell r="D137">
            <v>0</v>
          </cell>
          <cell r="E137">
            <v>389.41</v>
          </cell>
          <cell r="F137">
            <v>250</v>
          </cell>
        </row>
        <row r="138">
          <cell r="A138" t="str">
            <v>ZK101.K281.C360</v>
          </cell>
          <cell r="B138" t="str">
            <v>ZK101</v>
          </cell>
          <cell r="C138">
            <v>0</v>
          </cell>
          <cell r="D138">
            <v>0</v>
          </cell>
          <cell r="E138">
            <v>0</v>
          </cell>
          <cell r="F138">
            <v>1</v>
          </cell>
        </row>
        <row r="139">
          <cell r="A139" t="str">
            <v>ZK102.K100.C400</v>
          </cell>
          <cell r="B139" t="str">
            <v>ZK102</v>
          </cell>
          <cell r="C139">
            <v>0</v>
          </cell>
          <cell r="D139">
            <v>0</v>
          </cell>
          <cell r="E139">
            <v>185</v>
          </cell>
          <cell r="F139">
            <v>0</v>
          </cell>
        </row>
        <row r="140">
          <cell r="A140" t="str">
            <v>ZK102.K114.C320</v>
          </cell>
          <cell r="B140" t="str">
            <v>ZK102</v>
          </cell>
          <cell r="C140">
            <v>0</v>
          </cell>
          <cell r="D140">
            <v>0</v>
          </cell>
          <cell r="E140">
            <v>55.46</v>
          </cell>
          <cell r="F140">
            <v>0</v>
          </cell>
        </row>
        <row r="141">
          <cell r="A141" t="str">
            <v>ZK102.K115.0000</v>
          </cell>
          <cell r="B141" t="str">
            <v>ZK102</v>
          </cell>
          <cell r="C141">
            <v>0</v>
          </cell>
          <cell r="D141">
            <v>140.6</v>
          </cell>
          <cell r="E141">
            <v>0</v>
          </cell>
          <cell r="F141">
            <v>0</v>
          </cell>
        </row>
        <row r="142">
          <cell r="A142" t="str">
            <v>ZK102.K115.C009</v>
          </cell>
          <cell r="B142" t="str">
            <v>ZK102</v>
          </cell>
          <cell r="C142">
            <v>0</v>
          </cell>
          <cell r="D142">
            <v>0</v>
          </cell>
          <cell r="E142">
            <v>14.89</v>
          </cell>
          <cell r="F142">
            <v>0</v>
          </cell>
        </row>
        <row r="143">
          <cell r="A143" t="str">
            <v>ZK102.K115.C019</v>
          </cell>
          <cell r="B143" t="str">
            <v>ZK102</v>
          </cell>
          <cell r="C143">
            <v>0</v>
          </cell>
          <cell r="D143">
            <v>0</v>
          </cell>
          <cell r="E143">
            <v>36.49</v>
          </cell>
          <cell r="F143">
            <v>0</v>
          </cell>
        </row>
        <row r="144">
          <cell r="A144" t="str">
            <v>ZK102.K115.C020</v>
          </cell>
          <cell r="B144" t="str">
            <v>ZK102</v>
          </cell>
          <cell r="C144">
            <v>0</v>
          </cell>
          <cell r="D144">
            <v>154</v>
          </cell>
          <cell r="E144">
            <v>1483.08</v>
          </cell>
          <cell r="F144">
            <v>0</v>
          </cell>
        </row>
        <row r="145">
          <cell r="A145" t="str">
            <v>ZK102.K115.C030</v>
          </cell>
          <cell r="B145" t="str">
            <v>ZK102</v>
          </cell>
          <cell r="C145">
            <v>0</v>
          </cell>
          <cell r="D145">
            <v>0</v>
          </cell>
          <cell r="E145">
            <v>414.63</v>
          </cell>
          <cell r="F145">
            <v>280</v>
          </cell>
        </row>
        <row r="146">
          <cell r="A146" t="str">
            <v>ZK102.K115.C031</v>
          </cell>
          <cell r="B146" t="str">
            <v>ZK102</v>
          </cell>
          <cell r="C146">
            <v>0</v>
          </cell>
          <cell r="D146">
            <v>0</v>
          </cell>
          <cell r="E146">
            <v>626</v>
          </cell>
          <cell r="F146">
            <v>0</v>
          </cell>
        </row>
        <row r="147">
          <cell r="A147" t="str">
            <v>ZK102.K115.C070</v>
          </cell>
          <cell r="B147" t="str">
            <v>ZK102</v>
          </cell>
          <cell r="C147">
            <v>0</v>
          </cell>
          <cell r="D147">
            <v>0</v>
          </cell>
          <cell r="E147">
            <v>232.93</v>
          </cell>
          <cell r="F147">
            <v>0</v>
          </cell>
        </row>
        <row r="148">
          <cell r="A148" t="str">
            <v>ZK102.K115.C080</v>
          </cell>
          <cell r="B148" t="str">
            <v>ZK102</v>
          </cell>
          <cell r="C148">
            <v>0</v>
          </cell>
          <cell r="D148">
            <v>0</v>
          </cell>
          <cell r="E148">
            <v>465</v>
          </cell>
          <cell r="F148">
            <v>0</v>
          </cell>
        </row>
        <row r="149">
          <cell r="A149" t="str">
            <v>ZK102.K115.C100</v>
          </cell>
          <cell r="B149" t="str">
            <v>ZK102</v>
          </cell>
          <cell r="C149">
            <v>0</v>
          </cell>
          <cell r="D149">
            <v>0</v>
          </cell>
          <cell r="E149">
            <v>497.64</v>
          </cell>
          <cell r="F149">
            <v>0</v>
          </cell>
        </row>
        <row r="150">
          <cell r="A150" t="str">
            <v>ZK102.K115.C130</v>
          </cell>
          <cell r="B150" t="str">
            <v>ZK102</v>
          </cell>
          <cell r="C150">
            <v>0</v>
          </cell>
          <cell r="D150">
            <v>0</v>
          </cell>
          <cell r="E150">
            <v>49</v>
          </cell>
          <cell r="F150">
            <v>0</v>
          </cell>
        </row>
        <row r="151">
          <cell r="A151" t="str">
            <v>ZK102.K115.C140</v>
          </cell>
          <cell r="B151" t="str">
            <v>ZK102</v>
          </cell>
          <cell r="C151">
            <v>0</v>
          </cell>
          <cell r="D151">
            <v>436.54</v>
          </cell>
          <cell r="E151">
            <v>0</v>
          </cell>
          <cell r="F151">
            <v>0</v>
          </cell>
        </row>
        <row r="152">
          <cell r="A152" t="str">
            <v>ZK102.K115.C181</v>
          </cell>
          <cell r="B152" t="str">
            <v>ZK102</v>
          </cell>
          <cell r="C152">
            <v>0</v>
          </cell>
          <cell r="D152">
            <v>0</v>
          </cell>
          <cell r="E152">
            <v>59.93</v>
          </cell>
          <cell r="F152">
            <v>0</v>
          </cell>
        </row>
        <row r="153">
          <cell r="A153" t="str">
            <v>ZK102.K115.C230</v>
          </cell>
          <cell r="B153" t="str">
            <v>ZK102</v>
          </cell>
          <cell r="C153">
            <v>0</v>
          </cell>
          <cell r="D153">
            <v>0</v>
          </cell>
          <cell r="E153">
            <v>729.84</v>
          </cell>
          <cell r="F153">
            <v>0</v>
          </cell>
        </row>
        <row r="154">
          <cell r="A154" t="str">
            <v>ZK102.K115.C300</v>
          </cell>
          <cell r="B154" t="str">
            <v>ZK102</v>
          </cell>
          <cell r="C154">
            <v>0</v>
          </cell>
          <cell r="D154">
            <v>8.9</v>
          </cell>
          <cell r="E154">
            <v>681.68</v>
          </cell>
          <cell r="F154">
            <v>0</v>
          </cell>
        </row>
        <row r="155">
          <cell r="A155" t="str">
            <v>ZK102.K115.C301</v>
          </cell>
          <cell r="B155" t="str">
            <v>ZK102</v>
          </cell>
          <cell r="C155">
            <v>0</v>
          </cell>
          <cell r="D155">
            <v>0</v>
          </cell>
          <cell r="E155">
            <v>38</v>
          </cell>
          <cell r="F155">
            <v>0</v>
          </cell>
        </row>
        <row r="156">
          <cell r="A156" t="str">
            <v>ZK102.K115.C320</v>
          </cell>
          <cell r="B156" t="str">
            <v>ZK102</v>
          </cell>
          <cell r="C156">
            <v>0</v>
          </cell>
          <cell r="D156">
            <v>0</v>
          </cell>
          <cell r="E156">
            <v>150.16999999999999</v>
          </cell>
          <cell r="F156">
            <v>0</v>
          </cell>
        </row>
        <row r="157">
          <cell r="A157" t="str">
            <v>ZK102.K115.C350</v>
          </cell>
          <cell r="B157" t="str">
            <v>ZK102</v>
          </cell>
          <cell r="C157">
            <v>0</v>
          </cell>
          <cell r="D157">
            <v>0</v>
          </cell>
          <cell r="E157">
            <v>682.44</v>
          </cell>
          <cell r="F157">
            <v>0</v>
          </cell>
        </row>
        <row r="158">
          <cell r="A158" t="str">
            <v>ZK102.K115.C360</v>
          </cell>
          <cell r="B158" t="str">
            <v>ZK102</v>
          </cell>
          <cell r="C158">
            <v>0</v>
          </cell>
          <cell r="D158">
            <v>0</v>
          </cell>
          <cell r="E158">
            <v>83.23</v>
          </cell>
          <cell r="F158">
            <v>0</v>
          </cell>
        </row>
        <row r="159">
          <cell r="A159" t="str">
            <v>ZK102.K115.C370</v>
          </cell>
          <cell r="B159" t="str">
            <v>ZK102</v>
          </cell>
          <cell r="C159">
            <v>0</v>
          </cell>
          <cell r="D159">
            <v>0</v>
          </cell>
          <cell r="E159">
            <v>327.96</v>
          </cell>
          <cell r="F159">
            <v>0</v>
          </cell>
        </row>
        <row r="160">
          <cell r="A160" t="str">
            <v>ZK102.K115.C380</v>
          </cell>
          <cell r="B160" t="str">
            <v>ZK102</v>
          </cell>
          <cell r="C160">
            <v>0</v>
          </cell>
          <cell r="D160">
            <v>0</v>
          </cell>
          <cell r="E160">
            <v>6.17</v>
          </cell>
          <cell r="F160">
            <v>0</v>
          </cell>
        </row>
        <row r="161">
          <cell r="A161" t="str">
            <v>ZK102.K115.C390</v>
          </cell>
          <cell r="B161" t="str">
            <v>ZK102</v>
          </cell>
          <cell r="C161">
            <v>0</v>
          </cell>
          <cell r="D161">
            <v>0</v>
          </cell>
          <cell r="E161">
            <v>34.799999999999997</v>
          </cell>
          <cell r="F161">
            <v>0</v>
          </cell>
        </row>
        <row r="162">
          <cell r="A162" t="str">
            <v>ZK102.K115.C395</v>
          </cell>
          <cell r="B162" t="str">
            <v>ZK102</v>
          </cell>
          <cell r="C162">
            <v>0</v>
          </cell>
          <cell r="D162">
            <v>0</v>
          </cell>
          <cell r="E162">
            <v>0</v>
          </cell>
          <cell r="F162">
            <v>0</v>
          </cell>
        </row>
        <row r="163">
          <cell r="A163" t="str">
            <v>ZK102.K115.C396</v>
          </cell>
          <cell r="B163" t="str">
            <v>ZK102</v>
          </cell>
          <cell r="C163">
            <v>0</v>
          </cell>
          <cell r="D163">
            <v>0</v>
          </cell>
          <cell r="E163">
            <v>711.16</v>
          </cell>
          <cell r="F163">
            <v>0</v>
          </cell>
        </row>
        <row r="164">
          <cell r="A164" t="str">
            <v>ZK102.K115.C397</v>
          </cell>
          <cell r="B164" t="str">
            <v>ZK102</v>
          </cell>
          <cell r="C164">
            <v>0</v>
          </cell>
          <cell r="D164">
            <v>0</v>
          </cell>
          <cell r="E164">
            <v>15.8</v>
          </cell>
          <cell r="F164">
            <v>0</v>
          </cell>
        </row>
        <row r="165">
          <cell r="A165" t="str">
            <v>ZK102.K115.C400</v>
          </cell>
          <cell r="B165" t="str">
            <v>ZK102</v>
          </cell>
          <cell r="C165">
            <v>0</v>
          </cell>
          <cell r="D165">
            <v>0</v>
          </cell>
          <cell r="E165">
            <v>106.08</v>
          </cell>
          <cell r="F165">
            <v>0</v>
          </cell>
        </row>
        <row r="166">
          <cell r="A166" t="str">
            <v>ZK102.K115.C410</v>
          </cell>
          <cell r="B166" t="str">
            <v>ZK102</v>
          </cell>
          <cell r="C166">
            <v>0</v>
          </cell>
          <cell r="D166">
            <v>0</v>
          </cell>
          <cell r="E166">
            <v>15.7</v>
          </cell>
          <cell r="F166">
            <v>0</v>
          </cell>
        </row>
        <row r="167">
          <cell r="A167" t="str">
            <v>ZK102.K115.C435</v>
          </cell>
          <cell r="B167" t="str">
            <v>ZK102</v>
          </cell>
          <cell r="C167">
            <v>0</v>
          </cell>
          <cell r="D167">
            <v>0</v>
          </cell>
          <cell r="E167">
            <v>12.6</v>
          </cell>
          <cell r="F167">
            <v>0</v>
          </cell>
        </row>
        <row r="168">
          <cell r="A168" t="str">
            <v>ZK102.K115.C500</v>
          </cell>
          <cell r="B168" t="str">
            <v>ZK102</v>
          </cell>
          <cell r="C168">
            <v>0</v>
          </cell>
          <cell r="D168">
            <v>0</v>
          </cell>
          <cell r="E168">
            <v>149</v>
          </cell>
          <cell r="F168">
            <v>65</v>
          </cell>
        </row>
        <row r="169">
          <cell r="A169" t="str">
            <v>ZK102.K115.C810</v>
          </cell>
          <cell r="B169" t="str">
            <v>ZK102</v>
          </cell>
          <cell r="C169">
            <v>0</v>
          </cell>
          <cell r="D169">
            <v>0</v>
          </cell>
          <cell r="E169">
            <v>1152.2</v>
          </cell>
          <cell r="F169">
            <v>0</v>
          </cell>
        </row>
        <row r="170">
          <cell r="A170" t="str">
            <v>ZK102.K115.C850</v>
          </cell>
          <cell r="B170" t="str">
            <v>ZK102</v>
          </cell>
          <cell r="C170">
            <v>0</v>
          </cell>
          <cell r="D170">
            <v>0</v>
          </cell>
          <cell r="E170">
            <v>16.8</v>
          </cell>
          <cell r="F170">
            <v>0</v>
          </cell>
        </row>
        <row r="171">
          <cell r="A171" t="str">
            <v>ZK102.K115.I001</v>
          </cell>
          <cell r="B171" t="str">
            <v>ZK102</v>
          </cell>
          <cell r="C171">
            <v>0</v>
          </cell>
          <cell r="D171">
            <v>0</v>
          </cell>
          <cell r="E171">
            <v>0</v>
          </cell>
          <cell r="F171">
            <v>0</v>
          </cell>
        </row>
        <row r="172">
          <cell r="A172" t="str">
            <v>ZK102.K116.0000</v>
          </cell>
          <cell r="B172" t="str">
            <v>ZK102</v>
          </cell>
          <cell r="C172">
            <v>0</v>
          </cell>
          <cell r="D172">
            <v>78.099999999999994</v>
          </cell>
          <cell r="E172">
            <v>0</v>
          </cell>
          <cell r="F172">
            <v>0</v>
          </cell>
        </row>
        <row r="173">
          <cell r="A173" t="str">
            <v>ZK102.K116.C020</v>
          </cell>
          <cell r="B173" t="str">
            <v>ZK102</v>
          </cell>
          <cell r="C173">
            <v>0</v>
          </cell>
          <cell r="D173">
            <v>82</v>
          </cell>
          <cell r="E173">
            <v>1415.49</v>
          </cell>
          <cell r="F173">
            <v>0</v>
          </cell>
        </row>
        <row r="174">
          <cell r="A174" t="str">
            <v>ZK102.K116.C100</v>
          </cell>
          <cell r="B174" t="str">
            <v>ZK102</v>
          </cell>
          <cell r="C174">
            <v>0</v>
          </cell>
          <cell r="D174">
            <v>0</v>
          </cell>
          <cell r="E174">
            <v>911.66</v>
          </cell>
          <cell r="F174">
            <v>0</v>
          </cell>
        </row>
        <row r="175">
          <cell r="A175" t="str">
            <v>ZK102.K116.C181</v>
          </cell>
          <cell r="B175" t="str">
            <v>ZK102</v>
          </cell>
          <cell r="C175">
            <v>0</v>
          </cell>
          <cell r="D175">
            <v>0</v>
          </cell>
          <cell r="E175">
            <v>266</v>
          </cell>
          <cell r="F175">
            <v>0</v>
          </cell>
        </row>
        <row r="176">
          <cell r="A176" t="str">
            <v>ZK102.K116.C320</v>
          </cell>
          <cell r="B176" t="str">
            <v>ZK102</v>
          </cell>
          <cell r="C176">
            <v>0</v>
          </cell>
          <cell r="D176">
            <v>0</v>
          </cell>
          <cell r="E176">
            <v>63.5</v>
          </cell>
          <cell r="F176">
            <v>0</v>
          </cell>
        </row>
        <row r="177">
          <cell r="A177" t="str">
            <v>ZK102.K116.C350</v>
          </cell>
          <cell r="B177" t="str">
            <v>ZK102</v>
          </cell>
          <cell r="C177">
            <v>0</v>
          </cell>
          <cell r="D177">
            <v>0</v>
          </cell>
          <cell r="E177">
            <v>411.34</v>
          </cell>
          <cell r="F177">
            <v>0</v>
          </cell>
        </row>
        <row r="178">
          <cell r="A178" t="str">
            <v>ZK102.K116.C370</v>
          </cell>
          <cell r="B178" t="str">
            <v>ZK102</v>
          </cell>
          <cell r="C178">
            <v>0</v>
          </cell>
          <cell r="D178">
            <v>0</v>
          </cell>
          <cell r="E178">
            <v>303.10000000000002</v>
          </cell>
          <cell r="F178">
            <v>0</v>
          </cell>
        </row>
        <row r="179">
          <cell r="A179" t="str">
            <v>ZK102.K116.C400</v>
          </cell>
          <cell r="B179" t="str">
            <v>ZK102</v>
          </cell>
          <cell r="C179">
            <v>0</v>
          </cell>
          <cell r="D179">
            <v>0</v>
          </cell>
          <cell r="E179">
            <v>377.5</v>
          </cell>
          <cell r="F179">
            <v>0</v>
          </cell>
        </row>
        <row r="180">
          <cell r="A180" t="str">
            <v>ZK102.K116.C555</v>
          </cell>
          <cell r="B180" t="str">
            <v>ZK102</v>
          </cell>
          <cell r="C180">
            <v>0</v>
          </cell>
          <cell r="D180">
            <v>0</v>
          </cell>
          <cell r="E180">
            <v>54.17</v>
          </cell>
          <cell r="F180">
            <v>0</v>
          </cell>
        </row>
        <row r="181">
          <cell r="A181" t="str">
            <v>ZK102.K117.C039</v>
          </cell>
          <cell r="B181" t="str">
            <v>ZK102</v>
          </cell>
          <cell r="C181">
            <v>0</v>
          </cell>
          <cell r="D181">
            <v>0</v>
          </cell>
          <cell r="E181">
            <v>0</v>
          </cell>
          <cell r="F181">
            <v>99</v>
          </cell>
        </row>
        <row r="182">
          <cell r="A182" t="str">
            <v>ZK102.K117.C070</v>
          </cell>
          <cell r="B182" t="str">
            <v>ZK102</v>
          </cell>
          <cell r="C182">
            <v>0</v>
          </cell>
          <cell r="D182">
            <v>0</v>
          </cell>
          <cell r="E182">
            <v>21.29</v>
          </cell>
          <cell r="F182">
            <v>0</v>
          </cell>
        </row>
        <row r="183">
          <cell r="A183" t="str">
            <v>ZK102.K117.C300</v>
          </cell>
          <cell r="B183" t="str">
            <v>ZK102</v>
          </cell>
          <cell r="C183">
            <v>0</v>
          </cell>
          <cell r="D183">
            <v>6.5</v>
          </cell>
          <cell r="E183">
            <v>0</v>
          </cell>
          <cell r="F183">
            <v>0</v>
          </cell>
        </row>
        <row r="184">
          <cell r="A184" t="str">
            <v>ZK102.K117.C301</v>
          </cell>
          <cell r="B184" t="str">
            <v>ZK102</v>
          </cell>
          <cell r="C184">
            <v>0</v>
          </cell>
          <cell r="D184">
            <v>0</v>
          </cell>
          <cell r="E184">
            <v>22.78</v>
          </cell>
          <cell r="F184">
            <v>0</v>
          </cell>
        </row>
        <row r="185">
          <cell r="A185" t="str">
            <v>ZK102.K117.C370</v>
          </cell>
          <cell r="B185" t="str">
            <v>ZK102</v>
          </cell>
          <cell r="C185">
            <v>0</v>
          </cell>
          <cell r="D185">
            <v>0</v>
          </cell>
          <cell r="E185">
            <v>313.64999999999998</v>
          </cell>
          <cell r="F185">
            <v>0</v>
          </cell>
        </row>
        <row r="186">
          <cell r="A186" t="str">
            <v>ZK102.K120.0000</v>
          </cell>
          <cell r="B186" t="str">
            <v>ZK102</v>
          </cell>
          <cell r="C186">
            <v>0</v>
          </cell>
          <cell r="D186">
            <v>128.25</v>
          </cell>
          <cell r="E186">
            <v>0</v>
          </cell>
          <cell r="F186">
            <v>0</v>
          </cell>
        </row>
        <row r="187">
          <cell r="A187" t="str">
            <v>ZK102.K120.C125</v>
          </cell>
          <cell r="B187" t="str">
            <v>ZK102</v>
          </cell>
          <cell r="C187">
            <v>0</v>
          </cell>
          <cell r="D187">
            <v>0</v>
          </cell>
          <cell r="E187">
            <v>133.65</v>
          </cell>
          <cell r="F187">
            <v>0</v>
          </cell>
        </row>
        <row r="188">
          <cell r="A188" t="str">
            <v>ZK102.K120.C181</v>
          </cell>
          <cell r="B188" t="str">
            <v>ZK102</v>
          </cell>
          <cell r="C188">
            <v>0</v>
          </cell>
          <cell r="D188">
            <v>0</v>
          </cell>
          <cell r="E188">
            <v>10.199999999999999</v>
          </cell>
          <cell r="F188">
            <v>0</v>
          </cell>
        </row>
        <row r="189">
          <cell r="A189" t="str">
            <v>ZK102.K120.C395</v>
          </cell>
          <cell r="B189" t="str">
            <v>ZK102</v>
          </cell>
          <cell r="C189">
            <v>0</v>
          </cell>
          <cell r="D189">
            <v>0</v>
          </cell>
          <cell r="E189">
            <v>22.15</v>
          </cell>
          <cell r="F189">
            <v>0</v>
          </cell>
        </row>
        <row r="190">
          <cell r="A190" t="str">
            <v>ZK102.K133.C395</v>
          </cell>
          <cell r="B190" t="str">
            <v>ZK102</v>
          </cell>
          <cell r="C190">
            <v>0</v>
          </cell>
          <cell r="D190">
            <v>0</v>
          </cell>
          <cell r="E190">
            <v>2.08</v>
          </cell>
          <cell r="F190">
            <v>0</v>
          </cell>
        </row>
        <row r="191">
          <cell r="A191" t="str">
            <v>ZK102.K138.0000</v>
          </cell>
          <cell r="B191" t="str">
            <v>ZK102</v>
          </cell>
          <cell r="C191">
            <v>0</v>
          </cell>
          <cell r="D191">
            <v>95</v>
          </cell>
          <cell r="E191">
            <v>0</v>
          </cell>
          <cell r="F191">
            <v>0</v>
          </cell>
        </row>
        <row r="192">
          <cell r="A192" t="str">
            <v>ZK102.K171.0000</v>
          </cell>
          <cell r="B192" t="str">
            <v>ZK102</v>
          </cell>
          <cell r="C192">
            <v>0</v>
          </cell>
          <cell r="D192">
            <v>37.950000000000003</v>
          </cell>
          <cell r="E192">
            <v>0</v>
          </cell>
          <cell r="F192">
            <v>0</v>
          </cell>
        </row>
        <row r="193">
          <cell r="A193" t="str">
            <v>ZK102.K201.0000</v>
          </cell>
          <cell r="B193" t="str">
            <v>ZK102</v>
          </cell>
          <cell r="C193">
            <v>0</v>
          </cell>
          <cell r="D193">
            <v>10090</v>
          </cell>
          <cell r="E193">
            <v>1140</v>
          </cell>
          <cell r="F193">
            <v>0</v>
          </cell>
        </row>
        <row r="194">
          <cell r="A194" t="str">
            <v>ZK102.K201.C020</v>
          </cell>
          <cell r="B194" t="str">
            <v>ZK102</v>
          </cell>
          <cell r="C194">
            <v>0</v>
          </cell>
          <cell r="D194">
            <v>0</v>
          </cell>
          <cell r="E194">
            <v>21106</v>
          </cell>
          <cell r="F194">
            <v>0</v>
          </cell>
        </row>
        <row r="195">
          <cell r="A195" t="str">
            <v>ZK102.K201.C030</v>
          </cell>
          <cell r="B195" t="str">
            <v>ZK102</v>
          </cell>
          <cell r="C195">
            <v>0</v>
          </cell>
          <cell r="D195">
            <v>0</v>
          </cell>
          <cell r="E195">
            <v>0</v>
          </cell>
          <cell r="F195">
            <v>0</v>
          </cell>
        </row>
        <row r="196">
          <cell r="A196" t="str">
            <v>ZK102.K201.C031</v>
          </cell>
          <cell r="B196" t="str">
            <v>ZK102</v>
          </cell>
          <cell r="C196">
            <v>0</v>
          </cell>
          <cell r="D196">
            <v>0</v>
          </cell>
          <cell r="E196">
            <v>3000</v>
          </cell>
          <cell r="F196">
            <v>0</v>
          </cell>
        </row>
        <row r="197">
          <cell r="A197" t="str">
            <v>ZK102.K201.C033</v>
          </cell>
          <cell r="B197" t="str">
            <v>ZK102</v>
          </cell>
          <cell r="C197">
            <v>0</v>
          </cell>
          <cell r="D197">
            <v>0</v>
          </cell>
          <cell r="E197">
            <v>3000</v>
          </cell>
          <cell r="F197">
            <v>0</v>
          </cell>
        </row>
        <row r="198">
          <cell r="A198" t="str">
            <v>ZK102.K201.C035</v>
          </cell>
          <cell r="B198" t="str">
            <v>ZK102</v>
          </cell>
          <cell r="C198">
            <v>0</v>
          </cell>
          <cell r="D198">
            <v>0</v>
          </cell>
          <cell r="E198">
            <v>3000</v>
          </cell>
          <cell r="F198">
            <v>0</v>
          </cell>
        </row>
        <row r="199">
          <cell r="A199" t="str">
            <v>ZK102.K201.C036</v>
          </cell>
          <cell r="B199" t="str">
            <v>ZK102</v>
          </cell>
          <cell r="C199">
            <v>0</v>
          </cell>
          <cell r="D199">
            <v>0</v>
          </cell>
          <cell r="E199">
            <v>0</v>
          </cell>
          <cell r="F199">
            <v>3000</v>
          </cell>
        </row>
        <row r="200">
          <cell r="A200" t="str">
            <v>ZK102.K201.C041</v>
          </cell>
          <cell r="B200" t="str">
            <v>ZK102</v>
          </cell>
          <cell r="C200">
            <v>0</v>
          </cell>
          <cell r="D200">
            <v>0</v>
          </cell>
          <cell r="E200">
            <v>3000</v>
          </cell>
          <cell r="F200">
            <v>0</v>
          </cell>
        </row>
        <row r="201">
          <cell r="A201" t="str">
            <v>ZK102.K201.C140</v>
          </cell>
          <cell r="B201" t="str">
            <v>ZK102</v>
          </cell>
          <cell r="C201">
            <v>0</v>
          </cell>
          <cell r="D201">
            <v>2810</v>
          </cell>
          <cell r="E201">
            <v>0</v>
          </cell>
          <cell r="F201">
            <v>0</v>
          </cell>
        </row>
        <row r="202">
          <cell r="A202" t="str">
            <v>ZK102.K201.C320</v>
          </cell>
          <cell r="B202" t="str">
            <v>ZK102</v>
          </cell>
          <cell r="C202">
            <v>0</v>
          </cell>
          <cell r="D202">
            <v>0</v>
          </cell>
          <cell r="E202">
            <v>500</v>
          </cell>
          <cell r="F202">
            <v>0</v>
          </cell>
        </row>
        <row r="203">
          <cell r="A203" t="str">
            <v>ZK102.K201.C395</v>
          </cell>
          <cell r="B203" t="str">
            <v>ZK102</v>
          </cell>
          <cell r="C203">
            <v>0</v>
          </cell>
          <cell r="D203">
            <v>0</v>
          </cell>
          <cell r="E203">
            <v>9071.6</v>
          </cell>
          <cell r="F203">
            <v>0</v>
          </cell>
        </row>
        <row r="204">
          <cell r="A204" t="str">
            <v>ZK102.K201.C396</v>
          </cell>
          <cell r="B204" t="str">
            <v>ZK102</v>
          </cell>
          <cell r="C204">
            <v>0</v>
          </cell>
          <cell r="D204">
            <v>0</v>
          </cell>
          <cell r="E204">
            <v>32500</v>
          </cell>
          <cell r="F204">
            <v>0</v>
          </cell>
        </row>
        <row r="205">
          <cell r="A205" t="str">
            <v>ZK102.K201.C700</v>
          </cell>
          <cell r="B205" t="str">
            <v>ZK102</v>
          </cell>
          <cell r="C205">
            <v>0</v>
          </cell>
          <cell r="D205">
            <v>0</v>
          </cell>
          <cell r="E205">
            <v>128.62</v>
          </cell>
          <cell r="F205">
            <v>0</v>
          </cell>
        </row>
        <row r="206">
          <cell r="A206" t="str">
            <v>ZK102.K202.0000</v>
          </cell>
          <cell r="B206" t="str">
            <v>ZK102</v>
          </cell>
          <cell r="C206">
            <v>0</v>
          </cell>
          <cell r="D206">
            <v>875</v>
          </cell>
          <cell r="E206">
            <v>900</v>
          </cell>
          <cell r="F206">
            <v>0</v>
          </cell>
        </row>
        <row r="207">
          <cell r="A207" t="str">
            <v>ZK102.K202.C030</v>
          </cell>
          <cell r="B207" t="str">
            <v>ZK102</v>
          </cell>
          <cell r="C207">
            <v>0</v>
          </cell>
          <cell r="D207">
            <v>150</v>
          </cell>
          <cell r="E207">
            <v>0</v>
          </cell>
          <cell r="F207">
            <v>0</v>
          </cell>
        </row>
        <row r="208">
          <cell r="A208" t="str">
            <v>ZK102.K202.C031</v>
          </cell>
          <cell r="B208" t="str">
            <v>ZK102</v>
          </cell>
          <cell r="C208">
            <v>0</v>
          </cell>
          <cell r="D208">
            <v>0</v>
          </cell>
          <cell r="E208">
            <v>17850</v>
          </cell>
          <cell r="F208">
            <v>0</v>
          </cell>
        </row>
        <row r="209">
          <cell r="A209" t="str">
            <v>ZK102.K202.C396</v>
          </cell>
          <cell r="B209" t="str">
            <v>ZK102</v>
          </cell>
          <cell r="C209">
            <v>0</v>
          </cell>
          <cell r="D209">
            <v>0</v>
          </cell>
          <cell r="E209">
            <v>10639.31</v>
          </cell>
          <cell r="F209">
            <v>0</v>
          </cell>
        </row>
        <row r="210">
          <cell r="A210" t="str">
            <v>ZK102.K202.C530</v>
          </cell>
          <cell r="B210" t="str">
            <v>ZK102</v>
          </cell>
          <cell r="C210">
            <v>0</v>
          </cell>
          <cell r="D210">
            <v>0</v>
          </cell>
          <cell r="E210">
            <v>40000</v>
          </cell>
          <cell r="F210">
            <v>5000</v>
          </cell>
        </row>
        <row r="211">
          <cell r="A211" t="str">
            <v>ZK102.K203.0000</v>
          </cell>
          <cell r="B211" t="str">
            <v>ZK102</v>
          </cell>
          <cell r="C211">
            <v>0</v>
          </cell>
          <cell r="D211">
            <v>142.5</v>
          </cell>
          <cell r="E211">
            <v>0</v>
          </cell>
          <cell r="F211">
            <v>0</v>
          </cell>
        </row>
        <row r="212">
          <cell r="A212" t="str">
            <v>ZK102.K203.C100</v>
          </cell>
          <cell r="B212" t="str">
            <v>ZK102</v>
          </cell>
          <cell r="C212">
            <v>0</v>
          </cell>
          <cell r="D212">
            <v>0</v>
          </cell>
          <cell r="E212">
            <v>25</v>
          </cell>
          <cell r="F212">
            <v>0</v>
          </cell>
        </row>
        <row r="213">
          <cell r="A213" t="str">
            <v>ZK102.K203.C140</v>
          </cell>
          <cell r="B213" t="str">
            <v>ZK102</v>
          </cell>
          <cell r="C213">
            <v>0</v>
          </cell>
          <cell r="D213">
            <v>166.4</v>
          </cell>
          <cell r="E213">
            <v>0</v>
          </cell>
          <cell r="F213">
            <v>0</v>
          </cell>
        </row>
        <row r="214">
          <cell r="A214" t="str">
            <v>ZK102.K203.C181</v>
          </cell>
          <cell r="B214" t="str">
            <v>ZK102</v>
          </cell>
          <cell r="C214">
            <v>0</v>
          </cell>
          <cell r="D214">
            <v>0</v>
          </cell>
          <cell r="E214">
            <v>194.26</v>
          </cell>
          <cell r="F214">
            <v>0</v>
          </cell>
        </row>
        <row r="215">
          <cell r="A215" t="str">
            <v>ZK102.K203.C301</v>
          </cell>
          <cell r="B215" t="str">
            <v>ZK102</v>
          </cell>
          <cell r="C215">
            <v>0</v>
          </cell>
          <cell r="D215">
            <v>0</v>
          </cell>
          <cell r="E215">
            <v>31.45</v>
          </cell>
          <cell r="F215">
            <v>0</v>
          </cell>
        </row>
        <row r="216">
          <cell r="A216" t="str">
            <v>ZK102.K203.I001</v>
          </cell>
          <cell r="B216" t="str">
            <v>ZK102</v>
          </cell>
          <cell r="C216">
            <v>0</v>
          </cell>
          <cell r="D216">
            <v>0</v>
          </cell>
          <cell r="E216">
            <v>0.05</v>
          </cell>
          <cell r="F216">
            <v>0</v>
          </cell>
        </row>
        <row r="217">
          <cell r="A217" t="str">
            <v>ZK102.K244.C140</v>
          </cell>
          <cell r="B217" t="str">
            <v>ZK102</v>
          </cell>
          <cell r="C217">
            <v>0</v>
          </cell>
          <cell r="D217">
            <v>0</v>
          </cell>
          <cell r="E217">
            <v>2.5</v>
          </cell>
          <cell r="F217">
            <v>0</v>
          </cell>
        </row>
        <row r="218">
          <cell r="A218" t="str">
            <v>ZK102.K270.C350</v>
          </cell>
          <cell r="B218" t="str">
            <v>ZK102</v>
          </cell>
          <cell r="C218">
            <v>0</v>
          </cell>
          <cell r="D218">
            <v>0</v>
          </cell>
          <cell r="E218">
            <v>85.5</v>
          </cell>
          <cell r="F218">
            <v>0</v>
          </cell>
        </row>
        <row r="219">
          <cell r="A219" t="str">
            <v>ZK102.K299.C020</v>
          </cell>
          <cell r="B219" t="str">
            <v>ZK102</v>
          </cell>
          <cell r="C219">
            <v>0</v>
          </cell>
          <cell r="D219">
            <v>0</v>
          </cell>
          <cell r="E219">
            <v>100</v>
          </cell>
          <cell r="F219">
            <v>0</v>
          </cell>
        </row>
        <row r="220">
          <cell r="A220" t="str">
            <v>ZK103.K005.C360</v>
          </cell>
          <cell r="B220" t="str">
            <v>ZK103</v>
          </cell>
          <cell r="C220">
            <v>0</v>
          </cell>
          <cell r="D220">
            <v>0</v>
          </cell>
          <cell r="E220">
            <v>-2000</v>
          </cell>
          <cell r="F220">
            <v>0</v>
          </cell>
        </row>
        <row r="221">
          <cell r="A221" t="str">
            <v>ZK103.K115.0000</v>
          </cell>
          <cell r="B221" t="str">
            <v>ZK103</v>
          </cell>
          <cell r="C221">
            <v>0</v>
          </cell>
          <cell r="D221">
            <v>154.08000000000001</v>
          </cell>
          <cell r="E221">
            <v>0</v>
          </cell>
          <cell r="F221">
            <v>0</v>
          </cell>
        </row>
        <row r="222">
          <cell r="A222" t="str">
            <v>ZK103.K115.C020</v>
          </cell>
          <cell r="B222" t="str">
            <v>ZK103</v>
          </cell>
          <cell r="C222">
            <v>0</v>
          </cell>
          <cell r="D222">
            <v>16.61</v>
          </cell>
          <cell r="E222">
            <v>311.76</v>
          </cell>
          <cell r="F222">
            <v>0</v>
          </cell>
        </row>
        <row r="223">
          <cell r="A223" t="str">
            <v>ZK103.K116.C020</v>
          </cell>
          <cell r="B223" t="str">
            <v>ZK103</v>
          </cell>
          <cell r="C223">
            <v>0</v>
          </cell>
          <cell r="D223">
            <v>81.67</v>
          </cell>
          <cell r="E223">
            <v>0</v>
          </cell>
          <cell r="F223">
            <v>0</v>
          </cell>
        </row>
        <row r="224">
          <cell r="A224" t="str">
            <v>ZK103.K116.C140</v>
          </cell>
          <cell r="B224" t="str">
            <v>ZK103</v>
          </cell>
          <cell r="C224">
            <v>0</v>
          </cell>
          <cell r="D224">
            <v>0</v>
          </cell>
          <cell r="E224">
            <v>4983</v>
          </cell>
          <cell r="F224">
            <v>0</v>
          </cell>
        </row>
        <row r="225">
          <cell r="A225" t="str">
            <v>ZK103.K116.C181</v>
          </cell>
          <cell r="B225" t="str">
            <v>ZK103</v>
          </cell>
          <cell r="C225">
            <v>0</v>
          </cell>
          <cell r="D225">
            <v>0</v>
          </cell>
          <cell r="E225">
            <v>0</v>
          </cell>
          <cell r="F225">
            <v>0</v>
          </cell>
        </row>
        <row r="226">
          <cell r="A226" t="str">
            <v>ZK103.K116.C350</v>
          </cell>
          <cell r="B226" t="str">
            <v>ZK103</v>
          </cell>
          <cell r="C226">
            <v>0</v>
          </cell>
          <cell r="D226">
            <v>0</v>
          </cell>
          <cell r="E226">
            <v>64.17</v>
          </cell>
          <cell r="F226">
            <v>0</v>
          </cell>
        </row>
        <row r="227">
          <cell r="A227" t="str">
            <v>ZK103.K161.C019</v>
          </cell>
          <cell r="B227" t="str">
            <v>ZK103</v>
          </cell>
          <cell r="C227">
            <v>0</v>
          </cell>
          <cell r="D227">
            <v>0</v>
          </cell>
          <cell r="E227">
            <v>142024</v>
          </cell>
          <cell r="F227">
            <v>0</v>
          </cell>
        </row>
        <row r="228">
          <cell r="A228" t="str">
            <v>ZK103.K161.C020</v>
          </cell>
          <cell r="B228" t="str">
            <v>ZK103</v>
          </cell>
          <cell r="C228">
            <v>0</v>
          </cell>
          <cell r="D228">
            <v>0</v>
          </cell>
          <cell r="E228">
            <v>0</v>
          </cell>
          <cell r="F228">
            <v>0</v>
          </cell>
        </row>
        <row r="229">
          <cell r="A229" t="str">
            <v>ZK103.K161.C030</v>
          </cell>
          <cell r="B229" t="str">
            <v>ZK103</v>
          </cell>
          <cell r="C229">
            <v>0</v>
          </cell>
          <cell r="D229">
            <v>13200</v>
          </cell>
          <cell r="E229">
            <v>77101.59</v>
          </cell>
          <cell r="F229">
            <v>96198.41</v>
          </cell>
        </row>
        <row r="230">
          <cell r="A230" t="str">
            <v>ZK103.K161.C140</v>
          </cell>
          <cell r="B230" t="str">
            <v>ZK103</v>
          </cell>
          <cell r="C230">
            <v>0</v>
          </cell>
          <cell r="D230">
            <v>0</v>
          </cell>
          <cell r="E230">
            <v>74747.12</v>
          </cell>
          <cell r="F230">
            <v>0</v>
          </cell>
        </row>
        <row r="231">
          <cell r="A231" t="str">
            <v>ZK103.K161.C150</v>
          </cell>
          <cell r="B231" t="str">
            <v>ZK103</v>
          </cell>
          <cell r="C231">
            <v>0</v>
          </cell>
          <cell r="D231">
            <v>0</v>
          </cell>
          <cell r="E231">
            <v>9500</v>
          </cell>
          <cell r="F231">
            <v>16500</v>
          </cell>
        </row>
        <row r="232">
          <cell r="A232" t="str">
            <v>ZK103.K161.C500</v>
          </cell>
          <cell r="B232" t="str">
            <v>ZK103</v>
          </cell>
          <cell r="C232">
            <v>0</v>
          </cell>
          <cell r="D232">
            <v>0</v>
          </cell>
          <cell r="E232">
            <v>2801.63</v>
          </cell>
          <cell r="F232">
            <v>83.329999999999984</v>
          </cell>
        </row>
        <row r="233">
          <cell r="A233" t="str">
            <v>ZK103.K161.I001</v>
          </cell>
          <cell r="B233" t="str">
            <v>ZK103</v>
          </cell>
          <cell r="C233">
            <v>0</v>
          </cell>
          <cell r="D233">
            <v>0</v>
          </cell>
          <cell r="E233">
            <v>4550</v>
          </cell>
          <cell r="F233">
            <v>0</v>
          </cell>
        </row>
        <row r="234">
          <cell r="A234" t="str">
            <v>ZK103.K223.C019</v>
          </cell>
          <cell r="B234" t="str">
            <v>ZK103</v>
          </cell>
          <cell r="C234">
            <v>0</v>
          </cell>
          <cell r="D234">
            <v>0</v>
          </cell>
          <cell r="E234">
            <v>120921.15</v>
          </cell>
          <cell r="F234">
            <v>0</v>
          </cell>
        </row>
        <row r="235">
          <cell r="A235" t="str">
            <v>ZK103.K223.C020</v>
          </cell>
          <cell r="B235" t="str">
            <v>ZK103</v>
          </cell>
          <cell r="C235">
            <v>0</v>
          </cell>
          <cell r="D235">
            <v>0</v>
          </cell>
          <cell r="E235">
            <v>150669.72</v>
          </cell>
          <cell r="F235">
            <v>0</v>
          </cell>
        </row>
        <row r="236">
          <cell r="A236" t="str">
            <v>ZK103.K223.C031</v>
          </cell>
          <cell r="B236" t="str">
            <v>ZK103</v>
          </cell>
          <cell r="C236">
            <v>0</v>
          </cell>
          <cell r="D236">
            <v>0</v>
          </cell>
          <cell r="E236">
            <v>12000</v>
          </cell>
          <cell r="F236">
            <v>1000</v>
          </cell>
        </row>
        <row r="237">
          <cell r="A237" t="str">
            <v>ZK103.K223.C140</v>
          </cell>
          <cell r="B237" t="str">
            <v>ZK103</v>
          </cell>
          <cell r="C237">
            <v>0</v>
          </cell>
          <cell r="D237">
            <v>0</v>
          </cell>
          <cell r="E237">
            <v>49560.44</v>
          </cell>
          <cell r="F237">
            <v>0</v>
          </cell>
        </row>
        <row r="238">
          <cell r="A238" t="str">
            <v>ZK103.K223.C181</v>
          </cell>
          <cell r="B238" t="str">
            <v>ZK103</v>
          </cell>
          <cell r="C238">
            <v>0</v>
          </cell>
          <cell r="D238">
            <v>0</v>
          </cell>
          <cell r="E238">
            <v>3166</v>
          </cell>
          <cell r="F238">
            <v>5334</v>
          </cell>
        </row>
        <row r="239">
          <cell r="A239" t="str">
            <v>ZK103.K223.C290</v>
          </cell>
          <cell r="B239" t="str">
            <v>ZK103</v>
          </cell>
          <cell r="C239">
            <v>0</v>
          </cell>
          <cell r="D239">
            <v>0</v>
          </cell>
          <cell r="E239">
            <v>6250</v>
          </cell>
          <cell r="F239">
            <v>16410</v>
          </cell>
        </row>
        <row r="240">
          <cell r="A240" t="str">
            <v>ZK103.K223.C320</v>
          </cell>
          <cell r="B240" t="str">
            <v>ZK103</v>
          </cell>
          <cell r="C240">
            <v>0</v>
          </cell>
          <cell r="D240">
            <v>0</v>
          </cell>
          <cell r="E240">
            <v>7500</v>
          </cell>
          <cell r="F240">
            <v>2500</v>
          </cell>
        </row>
        <row r="241">
          <cell r="A241" t="str">
            <v>ZK103.K224.I001</v>
          </cell>
          <cell r="B241" t="str">
            <v>ZK103</v>
          </cell>
          <cell r="C241">
            <v>0</v>
          </cell>
          <cell r="D241">
            <v>0</v>
          </cell>
          <cell r="E241">
            <v>3358.01</v>
          </cell>
          <cell r="F241">
            <v>122</v>
          </cell>
        </row>
        <row r="242">
          <cell r="A242" t="str">
            <v>ZK103.K225.0000</v>
          </cell>
          <cell r="B242" t="str">
            <v>ZK103</v>
          </cell>
          <cell r="C242">
            <v>0</v>
          </cell>
          <cell r="D242">
            <v>0</v>
          </cell>
          <cell r="E242">
            <v>6.45</v>
          </cell>
          <cell r="F242">
            <v>0</v>
          </cell>
        </row>
        <row r="243">
          <cell r="A243" t="str">
            <v>ZK103.K225.C020</v>
          </cell>
          <cell r="B243" t="str">
            <v>ZK103</v>
          </cell>
          <cell r="C243">
            <v>0</v>
          </cell>
          <cell r="D243">
            <v>0</v>
          </cell>
          <cell r="E243">
            <v>9033.56</v>
          </cell>
          <cell r="F243">
            <v>6011.07</v>
          </cell>
        </row>
        <row r="244">
          <cell r="A244" t="str">
            <v>ZK103.K225.C140</v>
          </cell>
          <cell r="B244" t="str">
            <v>ZK103</v>
          </cell>
          <cell r="C244">
            <v>0</v>
          </cell>
          <cell r="D244">
            <v>0</v>
          </cell>
          <cell r="E244">
            <v>13391.1</v>
          </cell>
          <cell r="F244">
            <v>0</v>
          </cell>
        </row>
        <row r="245">
          <cell r="A245" t="str">
            <v>ZK103.K225.C230</v>
          </cell>
          <cell r="B245" t="str">
            <v>ZK103</v>
          </cell>
          <cell r="C245">
            <v>0</v>
          </cell>
          <cell r="D245">
            <v>0</v>
          </cell>
          <cell r="E245">
            <v>35.6</v>
          </cell>
          <cell r="F245">
            <v>0</v>
          </cell>
        </row>
        <row r="246">
          <cell r="A246" t="str">
            <v>ZK103.K225.I001</v>
          </cell>
          <cell r="B246" t="str">
            <v>ZK103</v>
          </cell>
          <cell r="C246">
            <v>0</v>
          </cell>
          <cell r="D246">
            <v>0</v>
          </cell>
          <cell r="E246">
            <v>13133.44</v>
          </cell>
          <cell r="F246">
            <v>96.5</v>
          </cell>
        </row>
        <row r="247">
          <cell r="A247" t="str">
            <v>ZK103.K226.C020</v>
          </cell>
          <cell r="B247" t="str">
            <v>ZK103</v>
          </cell>
          <cell r="C247">
            <v>0</v>
          </cell>
          <cell r="D247">
            <v>0</v>
          </cell>
          <cell r="E247">
            <v>115279.98</v>
          </cell>
          <cell r="F247">
            <v>0</v>
          </cell>
        </row>
        <row r="248">
          <cell r="A248" t="str">
            <v>ZK103.K226.C181</v>
          </cell>
          <cell r="B248" t="str">
            <v>ZK103</v>
          </cell>
          <cell r="C248">
            <v>0</v>
          </cell>
          <cell r="D248">
            <v>0</v>
          </cell>
          <cell r="E248">
            <v>2000</v>
          </cell>
          <cell r="F248">
            <v>7500</v>
          </cell>
        </row>
        <row r="249">
          <cell r="A249" t="str">
            <v>ZK103.K226.C320</v>
          </cell>
          <cell r="B249" t="str">
            <v>ZK103</v>
          </cell>
          <cell r="C249">
            <v>0</v>
          </cell>
          <cell r="D249">
            <v>0</v>
          </cell>
          <cell r="E249">
            <v>3200</v>
          </cell>
          <cell r="F249">
            <v>800</v>
          </cell>
        </row>
        <row r="250">
          <cell r="A250" t="str">
            <v>ZK103.K226.I001</v>
          </cell>
          <cell r="B250" t="str">
            <v>ZK103</v>
          </cell>
          <cell r="C250">
            <v>0</v>
          </cell>
          <cell r="D250">
            <v>0</v>
          </cell>
          <cell r="E250">
            <v>7500</v>
          </cell>
          <cell r="F250">
            <v>0</v>
          </cell>
        </row>
        <row r="251">
          <cell r="A251" t="str">
            <v>ZK103.K227.C009</v>
          </cell>
          <cell r="B251" t="str">
            <v>ZK103</v>
          </cell>
          <cell r="C251">
            <v>0</v>
          </cell>
          <cell r="D251">
            <v>0</v>
          </cell>
          <cell r="E251">
            <v>157.30000000000001</v>
          </cell>
          <cell r="F251">
            <v>0</v>
          </cell>
        </row>
        <row r="252">
          <cell r="A252" t="str">
            <v>ZK103.K227.C020</v>
          </cell>
          <cell r="B252" t="str">
            <v>ZK103</v>
          </cell>
          <cell r="C252">
            <v>0</v>
          </cell>
          <cell r="D252">
            <v>0</v>
          </cell>
          <cell r="E252">
            <v>51312.73</v>
          </cell>
          <cell r="F252">
            <v>1275</v>
          </cell>
        </row>
        <row r="253">
          <cell r="A253" t="str">
            <v>ZK103.K227.C235</v>
          </cell>
          <cell r="B253" t="str">
            <v>ZK103</v>
          </cell>
          <cell r="C253">
            <v>0</v>
          </cell>
          <cell r="D253">
            <v>0</v>
          </cell>
          <cell r="E253">
            <v>0</v>
          </cell>
          <cell r="F253">
            <v>45.83</v>
          </cell>
        </row>
        <row r="254">
          <cell r="A254" t="str">
            <v>ZK103.K227.C397</v>
          </cell>
          <cell r="B254" t="str">
            <v>ZK103</v>
          </cell>
          <cell r="C254">
            <v>0</v>
          </cell>
          <cell r="D254">
            <v>0</v>
          </cell>
          <cell r="E254">
            <v>38.200000000000003</v>
          </cell>
          <cell r="F254">
            <v>0</v>
          </cell>
        </row>
        <row r="255">
          <cell r="A255" t="str">
            <v>ZK103.K227.C560</v>
          </cell>
          <cell r="B255" t="str">
            <v>ZK103</v>
          </cell>
          <cell r="C255">
            <v>0</v>
          </cell>
          <cell r="D255">
            <v>0</v>
          </cell>
          <cell r="E255">
            <v>4726.38</v>
          </cell>
          <cell r="F255">
            <v>0</v>
          </cell>
        </row>
        <row r="256">
          <cell r="A256" t="str">
            <v>ZK103.K227.C700</v>
          </cell>
          <cell r="B256" t="str">
            <v>ZK103</v>
          </cell>
          <cell r="C256">
            <v>0</v>
          </cell>
          <cell r="D256">
            <v>0</v>
          </cell>
          <cell r="E256">
            <v>1404</v>
          </cell>
          <cell r="F256">
            <v>0</v>
          </cell>
        </row>
        <row r="257">
          <cell r="A257" t="str">
            <v>ZK103.K227.I001</v>
          </cell>
          <cell r="B257" t="str">
            <v>ZK103</v>
          </cell>
          <cell r="C257">
            <v>0</v>
          </cell>
          <cell r="D257">
            <v>0</v>
          </cell>
          <cell r="E257">
            <v>1611.93</v>
          </cell>
          <cell r="F257">
            <v>0</v>
          </cell>
        </row>
        <row r="258">
          <cell r="A258" t="str">
            <v>ZK104.K115.C235</v>
          </cell>
          <cell r="B258" t="str">
            <v>ZK104</v>
          </cell>
          <cell r="C258">
            <v>0</v>
          </cell>
          <cell r="D258">
            <v>0</v>
          </cell>
          <cell r="E258">
            <v>740.1</v>
          </cell>
          <cell r="F258">
            <v>748.05000000000007</v>
          </cell>
        </row>
        <row r="259">
          <cell r="A259" t="str">
            <v>ZK104.K116.C235</v>
          </cell>
          <cell r="B259" t="str">
            <v>ZK104</v>
          </cell>
          <cell r="C259">
            <v>0</v>
          </cell>
          <cell r="D259">
            <v>0</v>
          </cell>
          <cell r="E259">
            <v>1249.3599999999999</v>
          </cell>
          <cell r="F259">
            <v>607.83000000000004</v>
          </cell>
        </row>
        <row r="260">
          <cell r="A260" t="str">
            <v>ZK104.K121.C700</v>
          </cell>
          <cell r="B260" t="str">
            <v>ZK104</v>
          </cell>
          <cell r="C260">
            <v>0</v>
          </cell>
          <cell r="D260">
            <v>0</v>
          </cell>
          <cell r="E260">
            <v>1000</v>
          </cell>
          <cell r="F260">
            <v>0</v>
          </cell>
        </row>
        <row r="261">
          <cell r="A261" t="str">
            <v>ZK104.K133.C235</v>
          </cell>
          <cell r="B261" t="str">
            <v>ZK104</v>
          </cell>
          <cell r="C261">
            <v>0</v>
          </cell>
          <cell r="D261">
            <v>0</v>
          </cell>
          <cell r="E261">
            <v>1.74</v>
          </cell>
          <cell r="F261">
            <v>0</v>
          </cell>
        </row>
        <row r="262">
          <cell r="A262" t="str">
            <v>ZK104.K135.I002</v>
          </cell>
          <cell r="B262" t="str">
            <v>ZK104</v>
          </cell>
          <cell r="C262">
            <v>0</v>
          </cell>
          <cell r="D262">
            <v>0</v>
          </cell>
          <cell r="E262">
            <v>150</v>
          </cell>
          <cell r="F262">
            <v>0</v>
          </cell>
        </row>
        <row r="263">
          <cell r="A263" t="str">
            <v>ZK104.K223.C330</v>
          </cell>
          <cell r="B263" t="str">
            <v>ZK104</v>
          </cell>
          <cell r="C263">
            <v>0</v>
          </cell>
          <cell r="D263">
            <v>0</v>
          </cell>
          <cell r="E263">
            <v>0</v>
          </cell>
          <cell r="F263">
            <v>0</v>
          </cell>
        </row>
        <row r="264">
          <cell r="A264" t="str">
            <v>ZK104.K231.C020</v>
          </cell>
          <cell r="B264" t="str">
            <v>ZK104</v>
          </cell>
          <cell r="C264">
            <v>0</v>
          </cell>
          <cell r="D264">
            <v>0</v>
          </cell>
          <cell r="E264">
            <v>9034.2000000000007</v>
          </cell>
          <cell r="F264">
            <v>0</v>
          </cell>
        </row>
        <row r="265">
          <cell r="A265" t="str">
            <v>ZK104.K232.C235</v>
          </cell>
          <cell r="B265" t="str">
            <v>ZK104</v>
          </cell>
          <cell r="C265">
            <v>0</v>
          </cell>
          <cell r="D265">
            <v>0</v>
          </cell>
          <cell r="E265">
            <v>4600</v>
          </cell>
          <cell r="F265">
            <v>4400</v>
          </cell>
        </row>
        <row r="266">
          <cell r="A266" t="str">
            <v>ZK104.K232.C330</v>
          </cell>
          <cell r="B266" t="str">
            <v>ZK104</v>
          </cell>
          <cell r="C266">
            <v>0</v>
          </cell>
          <cell r="D266">
            <v>0</v>
          </cell>
          <cell r="E266">
            <v>0</v>
          </cell>
          <cell r="F266">
            <v>5100</v>
          </cell>
        </row>
        <row r="267">
          <cell r="A267" t="str">
            <v>ZK104.K232.C700</v>
          </cell>
          <cell r="B267" t="str">
            <v>ZK104</v>
          </cell>
          <cell r="C267">
            <v>0</v>
          </cell>
          <cell r="D267">
            <v>0</v>
          </cell>
          <cell r="E267">
            <v>16795</v>
          </cell>
          <cell r="F267">
            <v>0</v>
          </cell>
        </row>
        <row r="268">
          <cell r="A268" t="str">
            <v>ZK104.K233.C320</v>
          </cell>
          <cell r="B268" t="str">
            <v>ZK104</v>
          </cell>
          <cell r="C268">
            <v>0</v>
          </cell>
          <cell r="D268">
            <v>0</v>
          </cell>
          <cell r="E268">
            <v>3779.07</v>
          </cell>
          <cell r="F268">
            <v>159.13999999999999</v>
          </cell>
        </row>
        <row r="269">
          <cell r="A269" t="str">
            <v>ZK104.K233.C330</v>
          </cell>
          <cell r="B269" t="str">
            <v>ZK104</v>
          </cell>
          <cell r="C269">
            <v>0</v>
          </cell>
          <cell r="D269">
            <v>0</v>
          </cell>
          <cell r="E269">
            <v>1870</v>
          </cell>
          <cell r="F269">
            <v>6349.3</v>
          </cell>
        </row>
        <row r="270">
          <cell r="A270" t="str">
            <v>ZK104.K233.C555</v>
          </cell>
          <cell r="B270" t="str">
            <v>ZK104</v>
          </cell>
          <cell r="C270">
            <v>0</v>
          </cell>
          <cell r="D270">
            <v>0</v>
          </cell>
          <cell r="E270">
            <v>139.82</v>
          </cell>
          <cell r="F270">
            <v>0</v>
          </cell>
        </row>
        <row r="271">
          <cell r="A271" t="str">
            <v>ZK105.K237.C300</v>
          </cell>
          <cell r="B271" t="str">
            <v>ZK105</v>
          </cell>
          <cell r="C271">
            <v>0</v>
          </cell>
          <cell r="D271">
            <v>0</v>
          </cell>
          <cell r="E271">
            <v>0</v>
          </cell>
          <cell r="F271">
            <v>1050</v>
          </cell>
        </row>
        <row r="272">
          <cell r="A272" t="str">
            <v>ZK105.K237.I003</v>
          </cell>
          <cell r="B272" t="str">
            <v>ZK105</v>
          </cell>
          <cell r="C272">
            <v>0</v>
          </cell>
          <cell r="D272">
            <v>0</v>
          </cell>
          <cell r="E272">
            <v>3300</v>
          </cell>
          <cell r="F272">
            <v>0</v>
          </cell>
        </row>
        <row r="273">
          <cell r="A273" t="str">
            <v>ZK105.K238.C300</v>
          </cell>
          <cell r="B273" t="str">
            <v>ZK105</v>
          </cell>
          <cell r="C273">
            <v>0</v>
          </cell>
          <cell r="D273">
            <v>0</v>
          </cell>
          <cell r="E273">
            <v>247.8</v>
          </cell>
          <cell r="F273">
            <v>210</v>
          </cell>
        </row>
        <row r="274">
          <cell r="A274" t="str">
            <v>ZK105.K238.I003</v>
          </cell>
          <cell r="B274" t="str">
            <v>ZK105</v>
          </cell>
          <cell r="C274">
            <v>0</v>
          </cell>
          <cell r="D274">
            <v>0</v>
          </cell>
          <cell r="E274">
            <v>2851.57</v>
          </cell>
          <cell r="F274">
            <v>0</v>
          </cell>
        </row>
        <row r="275">
          <cell r="A275" t="str">
            <v>ZK105.K239.C300</v>
          </cell>
          <cell r="B275" t="str">
            <v>ZK105</v>
          </cell>
          <cell r="C275">
            <v>0</v>
          </cell>
          <cell r="D275">
            <v>0</v>
          </cell>
          <cell r="E275">
            <v>2000</v>
          </cell>
          <cell r="F275">
            <v>1000</v>
          </cell>
        </row>
        <row r="276">
          <cell r="A276" t="str">
            <v>ZK105.K239.I003</v>
          </cell>
          <cell r="B276" t="str">
            <v>ZK105</v>
          </cell>
          <cell r="C276">
            <v>0</v>
          </cell>
          <cell r="D276">
            <v>0</v>
          </cell>
          <cell r="E276">
            <v>0</v>
          </cell>
          <cell r="F276">
            <v>1200</v>
          </cell>
        </row>
        <row r="277">
          <cell r="A277" t="str">
            <v>ZK106.K005.C390</v>
          </cell>
          <cell r="B277" t="str">
            <v>ZK106</v>
          </cell>
          <cell r="C277">
            <v>0</v>
          </cell>
          <cell r="D277">
            <v>0</v>
          </cell>
          <cell r="E277">
            <v>-5566</v>
          </cell>
          <cell r="F277">
            <v>0</v>
          </cell>
        </row>
        <row r="278">
          <cell r="A278" t="str">
            <v>ZK106.K107.C390</v>
          </cell>
          <cell r="B278" t="str">
            <v>ZK106</v>
          </cell>
          <cell r="C278">
            <v>0</v>
          </cell>
          <cell r="D278">
            <v>0</v>
          </cell>
          <cell r="E278">
            <v>1195</v>
          </cell>
          <cell r="F278">
            <v>0</v>
          </cell>
        </row>
        <row r="279">
          <cell r="A279" t="str">
            <v>ZK106.K115.C031</v>
          </cell>
          <cell r="B279" t="str">
            <v>ZK106</v>
          </cell>
          <cell r="C279">
            <v>0</v>
          </cell>
          <cell r="D279">
            <v>0</v>
          </cell>
          <cell r="E279">
            <v>18.2</v>
          </cell>
          <cell r="F279">
            <v>0</v>
          </cell>
        </row>
        <row r="280">
          <cell r="A280" t="str">
            <v>ZK106.K115.C100</v>
          </cell>
          <cell r="B280" t="str">
            <v>ZK106</v>
          </cell>
          <cell r="C280">
            <v>0</v>
          </cell>
          <cell r="D280">
            <v>0</v>
          </cell>
          <cell r="E280">
            <v>24.37</v>
          </cell>
          <cell r="F280">
            <v>0</v>
          </cell>
        </row>
        <row r="281">
          <cell r="A281" t="str">
            <v>ZK106.K115.C230</v>
          </cell>
          <cell r="B281" t="str">
            <v>ZK106</v>
          </cell>
          <cell r="C281">
            <v>0</v>
          </cell>
          <cell r="D281">
            <v>0</v>
          </cell>
          <cell r="E281">
            <v>6.2</v>
          </cell>
          <cell r="F281">
            <v>0</v>
          </cell>
        </row>
        <row r="282">
          <cell r="A282" t="str">
            <v>ZK106.K115.C390</v>
          </cell>
          <cell r="B282" t="str">
            <v>ZK106</v>
          </cell>
          <cell r="C282">
            <v>0</v>
          </cell>
          <cell r="D282">
            <v>0</v>
          </cell>
          <cell r="E282">
            <v>15.3</v>
          </cell>
          <cell r="F282">
            <v>0</v>
          </cell>
        </row>
        <row r="283">
          <cell r="A283" t="str">
            <v>ZK106.K117.C031</v>
          </cell>
          <cell r="B283" t="str">
            <v>ZK106</v>
          </cell>
          <cell r="C283">
            <v>0</v>
          </cell>
          <cell r="D283">
            <v>0</v>
          </cell>
          <cell r="E283">
            <v>155.6</v>
          </cell>
          <cell r="F283">
            <v>0</v>
          </cell>
        </row>
        <row r="284">
          <cell r="A284" t="str">
            <v>ZK106.K120.C390</v>
          </cell>
          <cell r="B284" t="str">
            <v>ZK106</v>
          </cell>
          <cell r="C284">
            <v>0</v>
          </cell>
          <cell r="D284">
            <v>0</v>
          </cell>
          <cell r="E284">
            <v>2.1</v>
          </cell>
          <cell r="F284">
            <v>0</v>
          </cell>
        </row>
        <row r="285">
          <cell r="A285" t="str">
            <v>ZK106.K128.C020</v>
          </cell>
          <cell r="B285" t="str">
            <v>ZK106</v>
          </cell>
          <cell r="C285">
            <v>0</v>
          </cell>
          <cell r="D285">
            <v>0</v>
          </cell>
          <cell r="E285">
            <v>58636.03</v>
          </cell>
          <cell r="F285">
            <v>0</v>
          </cell>
        </row>
        <row r="286">
          <cell r="A286" t="str">
            <v>ZK106.K128.C235</v>
          </cell>
          <cell r="B286" t="str">
            <v>ZK106</v>
          </cell>
          <cell r="C286">
            <v>0</v>
          </cell>
          <cell r="D286">
            <v>0</v>
          </cell>
          <cell r="E286">
            <v>168.5</v>
          </cell>
          <cell r="F286">
            <v>0</v>
          </cell>
        </row>
        <row r="287">
          <cell r="A287" t="str">
            <v>ZK106.K129.C390</v>
          </cell>
          <cell r="B287" t="str">
            <v>ZK106</v>
          </cell>
          <cell r="C287">
            <v>0</v>
          </cell>
          <cell r="D287">
            <v>0</v>
          </cell>
          <cell r="E287">
            <v>472.95</v>
          </cell>
          <cell r="F287">
            <v>0</v>
          </cell>
        </row>
        <row r="288">
          <cell r="A288" t="str">
            <v>ZK106.K130.C390</v>
          </cell>
          <cell r="B288" t="str">
            <v>ZK106</v>
          </cell>
          <cell r="C288">
            <v>0</v>
          </cell>
          <cell r="D288">
            <v>0</v>
          </cell>
          <cell r="E288">
            <v>5.79</v>
          </cell>
          <cell r="F288">
            <v>0</v>
          </cell>
        </row>
        <row r="289">
          <cell r="A289" t="str">
            <v>ZK106.K131.C235</v>
          </cell>
          <cell r="B289" t="str">
            <v>ZK106</v>
          </cell>
          <cell r="C289">
            <v>0</v>
          </cell>
          <cell r="D289">
            <v>0</v>
          </cell>
          <cell r="E289">
            <v>3.99</v>
          </cell>
          <cell r="F289">
            <v>0</v>
          </cell>
        </row>
        <row r="290">
          <cell r="A290" t="str">
            <v>ZK106.K131.C390</v>
          </cell>
          <cell r="B290" t="str">
            <v>ZK106</v>
          </cell>
          <cell r="C290">
            <v>0</v>
          </cell>
          <cell r="D290">
            <v>0</v>
          </cell>
          <cell r="E290">
            <v>3.1</v>
          </cell>
          <cell r="F290">
            <v>0</v>
          </cell>
        </row>
        <row r="291">
          <cell r="A291" t="str">
            <v>ZK106.K133.C390</v>
          </cell>
          <cell r="B291" t="str">
            <v>ZK106</v>
          </cell>
          <cell r="C291">
            <v>0</v>
          </cell>
          <cell r="D291">
            <v>0</v>
          </cell>
          <cell r="E291">
            <v>63.46</v>
          </cell>
          <cell r="F291">
            <v>0</v>
          </cell>
        </row>
        <row r="292">
          <cell r="A292" t="str">
            <v>ZK106.K137.C020</v>
          </cell>
          <cell r="B292" t="str">
            <v>ZK106</v>
          </cell>
          <cell r="C292">
            <v>0</v>
          </cell>
          <cell r="D292">
            <v>0</v>
          </cell>
          <cell r="E292">
            <v>39.950000000000003</v>
          </cell>
          <cell r="F292">
            <v>0</v>
          </cell>
        </row>
        <row r="293">
          <cell r="A293" t="str">
            <v>ZK106.K161.0000</v>
          </cell>
          <cell r="B293" t="str">
            <v>ZK106</v>
          </cell>
          <cell r="C293">
            <v>0</v>
          </cell>
          <cell r="D293">
            <v>0</v>
          </cell>
          <cell r="E293">
            <v>0</v>
          </cell>
          <cell r="F293">
            <v>0</v>
          </cell>
        </row>
        <row r="294">
          <cell r="A294" t="str">
            <v>ZK106.K161.C019</v>
          </cell>
          <cell r="B294" t="str">
            <v>ZK106</v>
          </cell>
          <cell r="C294">
            <v>0</v>
          </cell>
          <cell r="D294">
            <v>0</v>
          </cell>
          <cell r="E294">
            <v>3000</v>
          </cell>
          <cell r="F294">
            <v>0</v>
          </cell>
        </row>
        <row r="295">
          <cell r="A295" t="str">
            <v>ZK106.K161.C020</v>
          </cell>
          <cell r="B295" t="str">
            <v>ZK106</v>
          </cell>
          <cell r="C295">
            <v>0</v>
          </cell>
          <cell r="D295">
            <v>0</v>
          </cell>
          <cell r="E295">
            <v>15050</v>
          </cell>
          <cell r="F295">
            <v>0</v>
          </cell>
        </row>
        <row r="296">
          <cell r="A296" t="str">
            <v>ZK106.K201.C396</v>
          </cell>
          <cell r="B296" t="str">
            <v>ZK106</v>
          </cell>
          <cell r="C296">
            <v>0</v>
          </cell>
          <cell r="D296">
            <v>0</v>
          </cell>
          <cell r="E296">
            <v>140</v>
          </cell>
          <cell r="F296">
            <v>0</v>
          </cell>
        </row>
        <row r="297">
          <cell r="A297" t="str">
            <v>ZK106.K203.C019</v>
          </cell>
          <cell r="B297" t="str">
            <v>ZK106</v>
          </cell>
          <cell r="C297">
            <v>0</v>
          </cell>
          <cell r="D297">
            <v>0</v>
          </cell>
          <cell r="E297">
            <v>74.55</v>
          </cell>
          <cell r="F297">
            <v>0</v>
          </cell>
        </row>
        <row r="298">
          <cell r="A298" t="str">
            <v>ZK106.K203.C100</v>
          </cell>
          <cell r="B298" t="str">
            <v>ZK106</v>
          </cell>
          <cell r="C298">
            <v>0</v>
          </cell>
          <cell r="D298">
            <v>0</v>
          </cell>
          <cell r="E298">
            <v>3</v>
          </cell>
          <cell r="F298">
            <v>0</v>
          </cell>
        </row>
        <row r="299">
          <cell r="A299" t="str">
            <v>ZK106.K203.C396</v>
          </cell>
          <cell r="B299" t="str">
            <v>ZK106</v>
          </cell>
          <cell r="C299">
            <v>0</v>
          </cell>
          <cell r="D299">
            <v>0</v>
          </cell>
          <cell r="E299">
            <v>14.99</v>
          </cell>
          <cell r="F299">
            <v>0</v>
          </cell>
        </row>
        <row r="300">
          <cell r="A300" t="str">
            <v>ZK106.K219.C390</v>
          </cell>
          <cell r="B300" t="str">
            <v>ZK106</v>
          </cell>
          <cell r="C300">
            <v>0</v>
          </cell>
          <cell r="D300">
            <v>0</v>
          </cell>
          <cell r="E300">
            <v>11132</v>
          </cell>
          <cell r="F300">
            <v>0</v>
          </cell>
        </row>
        <row r="301">
          <cell r="A301" t="str">
            <v>ZK106.K223.C330</v>
          </cell>
          <cell r="B301" t="str">
            <v>ZK106</v>
          </cell>
          <cell r="C301">
            <v>0</v>
          </cell>
          <cell r="D301">
            <v>0</v>
          </cell>
          <cell r="E301">
            <v>700</v>
          </cell>
          <cell r="F301">
            <v>0</v>
          </cell>
        </row>
        <row r="302">
          <cell r="A302" t="str">
            <v>ZK106.K244.C020</v>
          </cell>
          <cell r="B302" t="str">
            <v>ZK106</v>
          </cell>
          <cell r="C302">
            <v>0</v>
          </cell>
          <cell r="D302">
            <v>0</v>
          </cell>
          <cell r="E302">
            <v>2700</v>
          </cell>
          <cell r="F302">
            <v>0</v>
          </cell>
        </row>
        <row r="303">
          <cell r="A303" t="str">
            <v>ZK106.K244.C031</v>
          </cell>
          <cell r="B303" t="str">
            <v>ZK106</v>
          </cell>
          <cell r="C303">
            <v>0</v>
          </cell>
          <cell r="D303">
            <v>0</v>
          </cell>
          <cell r="E303">
            <v>45000</v>
          </cell>
          <cell r="F303">
            <v>5000</v>
          </cell>
        </row>
        <row r="304">
          <cell r="A304" t="str">
            <v>ZK106.K244.C033</v>
          </cell>
          <cell r="B304" t="str">
            <v>ZK106</v>
          </cell>
          <cell r="C304">
            <v>0</v>
          </cell>
          <cell r="D304">
            <v>0</v>
          </cell>
          <cell r="E304">
            <v>18000</v>
          </cell>
          <cell r="F304">
            <v>10000</v>
          </cell>
        </row>
        <row r="305">
          <cell r="A305" t="str">
            <v>ZK106.K244.C034</v>
          </cell>
          <cell r="B305" t="str">
            <v>ZK106</v>
          </cell>
          <cell r="C305">
            <v>0</v>
          </cell>
          <cell r="D305">
            <v>0</v>
          </cell>
          <cell r="E305">
            <v>25000</v>
          </cell>
          <cell r="F305">
            <v>0</v>
          </cell>
        </row>
        <row r="306">
          <cell r="A306" t="str">
            <v>ZK106.K244.C100</v>
          </cell>
          <cell r="B306" t="str">
            <v>ZK106</v>
          </cell>
          <cell r="C306">
            <v>0</v>
          </cell>
          <cell r="D306">
            <v>0</v>
          </cell>
          <cell r="E306">
            <v>10</v>
          </cell>
          <cell r="F306">
            <v>0</v>
          </cell>
        </row>
        <row r="307">
          <cell r="A307" t="str">
            <v>ZK106.K244.C140</v>
          </cell>
          <cell r="B307" t="str">
            <v>ZK106</v>
          </cell>
          <cell r="C307">
            <v>0</v>
          </cell>
          <cell r="D307">
            <v>0</v>
          </cell>
          <cell r="E307">
            <v>19.170000000000002</v>
          </cell>
          <cell r="F307">
            <v>0</v>
          </cell>
        </row>
        <row r="308">
          <cell r="A308" t="str">
            <v>ZK106.K244.C390</v>
          </cell>
          <cell r="B308" t="str">
            <v>ZK106</v>
          </cell>
          <cell r="C308">
            <v>0</v>
          </cell>
          <cell r="D308">
            <v>0</v>
          </cell>
          <cell r="E308">
            <v>2231.48</v>
          </cell>
          <cell r="F308">
            <v>7362</v>
          </cell>
        </row>
        <row r="309">
          <cell r="A309" t="str">
            <v>ZK106.K244.I010</v>
          </cell>
          <cell r="B309" t="str">
            <v>ZK106</v>
          </cell>
          <cell r="C309">
            <v>0</v>
          </cell>
          <cell r="D309">
            <v>0</v>
          </cell>
          <cell r="E309">
            <v>0</v>
          </cell>
          <cell r="F309">
            <v>160</v>
          </cell>
        </row>
        <row r="310">
          <cell r="A310" t="str">
            <v>ZK106.K245.C020</v>
          </cell>
          <cell r="B310" t="str">
            <v>ZK106</v>
          </cell>
          <cell r="C310">
            <v>0</v>
          </cell>
          <cell r="D310">
            <v>0</v>
          </cell>
          <cell r="E310">
            <v>40546.980000000003</v>
          </cell>
          <cell r="F310">
            <v>0</v>
          </cell>
        </row>
        <row r="311">
          <cell r="A311" t="str">
            <v>ZK106.K245.C031</v>
          </cell>
          <cell r="B311" t="str">
            <v>ZK106</v>
          </cell>
          <cell r="C311">
            <v>0</v>
          </cell>
          <cell r="D311">
            <v>0</v>
          </cell>
          <cell r="E311">
            <v>115605</v>
          </cell>
          <cell r="F311">
            <v>59395</v>
          </cell>
        </row>
        <row r="312">
          <cell r="A312" t="str">
            <v>ZK106.K245.C320</v>
          </cell>
          <cell r="B312" t="str">
            <v>ZK106</v>
          </cell>
          <cell r="C312">
            <v>0</v>
          </cell>
          <cell r="D312">
            <v>0</v>
          </cell>
          <cell r="E312">
            <v>2404.16</v>
          </cell>
          <cell r="F312">
            <v>0</v>
          </cell>
        </row>
        <row r="313">
          <cell r="A313" t="str">
            <v>ZK106.K245.C330</v>
          </cell>
          <cell r="B313" t="str">
            <v>ZK106</v>
          </cell>
          <cell r="C313">
            <v>0</v>
          </cell>
          <cell r="D313">
            <v>0</v>
          </cell>
          <cell r="E313">
            <v>2874.41</v>
          </cell>
          <cell r="F313">
            <v>550</v>
          </cell>
        </row>
        <row r="314">
          <cell r="A314" t="str">
            <v>ZK106.K245.C350</v>
          </cell>
          <cell r="B314" t="str">
            <v>ZK106</v>
          </cell>
          <cell r="C314">
            <v>0</v>
          </cell>
          <cell r="D314">
            <v>0</v>
          </cell>
          <cell r="E314">
            <v>1290.9000000000001</v>
          </cell>
          <cell r="F314">
            <v>0</v>
          </cell>
        </row>
        <row r="315">
          <cell r="A315" t="str">
            <v>ZK106.K245.C500</v>
          </cell>
          <cell r="B315" t="str">
            <v>ZK106</v>
          </cell>
          <cell r="C315">
            <v>0</v>
          </cell>
          <cell r="D315">
            <v>0</v>
          </cell>
          <cell r="E315">
            <v>2545</v>
          </cell>
          <cell r="F315">
            <v>332.16</v>
          </cell>
        </row>
        <row r="316">
          <cell r="A316" t="str">
            <v>ZK106.K245.C603</v>
          </cell>
          <cell r="B316" t="str">
            <v>ZK106</v>
          </cell>
          <cell r="C316">
            <v>0</v>
          </cell>
          <cell r="D316">
            <v>0</v>
          </cell>
          <cell r="E316">
            <v>0</v>
          </cell>
          <cell r="F316">
            <v>620</v>
          </cell>
        </row>
        <row r="317">
          <cell r="A317" t="str">
            <v>ZK106.K246.C235</v>
          </cell>
          <cell r="B317" t="str">
            <v>ZK106</v>
          </cell>
          <cell r="C317">
            <v>-1</v>
          </cell>
          <cell r="D317">
            <v>0</v>
          </cell>
          <cell r="E317">
            <v>0</v>
          </cell>
          <cell r="F317">
            <v>58.33</v>
          </cell>
        </row>
        <row r="318">
          <cell r="A318" t="str">
            <v>ZK106.K247.C235</v>
          </cell>
          <cell r="B318" t="str">
            <v>ZK106</v>
          </cell>
          <cell r="C318">
            <v>0</v>
          </cell>
          <cell r="D318">
            <v>0</v>
          </cell>
          <cell r="E318">
            <v>0</v>
          </cell>
          <cell r="F318">
            <v>1000</v>
          </cell>
        </row>
        <row r="319">
          <cell r="A319" t="str">
            <v>ZK106.K248.C020</v>
          </cell>
          <cell r="B319" t="str">
            <v>ZK106</v>
          </cell>
          <cell r="C319">
            <v>0</v>
          </cell>
          <cell r="D319">
            <v>0</v>
          </cell>
          <cell r="E319">
            <v>54424</v>
          </cell>
          <cell r="F319">
            <v>0</v>
          </cell>
        </row>
        <row r="320">
          <cell r="A320" t="str">
            <v>ZK106.K248.C320</v>
          </cell>
          <cell r="B320" t="str">
            <v>ZK106</v>
          </cell>
          <cell r="C320">
            <v>0</v>
          </cell>
          <cell r="D320">
            <v>0</v>
          </cell>
          <cell r="E320">
            <v>94.4</v>
          </cell>
          <cell r="F320">
            <v>14539</v>
          </cell>
        </row>
        <row r="321">
          <cell r="A321" t="str">
            <v>ZK106.K249.0000</v>
          </cell>
          <cell r="B321" t="str">
            <v>ZK106</v>
          </cell>
          <cell r="C321">
            <v>0</v>
          </cell>
          <cell r="D321">
            <v>0</v>
          </cell>
          <cell r="E321">
            <v>0</v>
          </cell>
          <cell r="F321">
            <v>0</v>
          </cell>
        </row>
        <row r="322">
          <cell r="A322" t="str">
            <v>ZK106.K249.C020</v>
          </cell>
          <cell r="B322" t="str">
            <v>ZK106</v>
          </cell>
          <cell r="C322">
            <v>0</v>
          </cell>
          <cell r="D322">
            <v>0</v>
          </cell>
          <cell r="E322">
            <v>305150</v>
          </cell>
          <cell r="F322">
            <v>0</v>
          </cell>
        </row>
        <row r="323">
          <cell r="A323" t="str">
            <v>ZK106.K249.C603</v>
          </cell>
          <cell r="B323" t="str">
            <v>ZK106</v>
          </cell>
          <cell r="C323">
            <v>0</v>
          </cell>
          <cell r="D323">
            <v>0</v>
          </cell>
          <cell r="E323">
            <v>3245</v>
          </cell>
          <cell r="F323">
            <v>2850</v>
          </cell>
        </row>
        <row r="324">
          <cell r="A324" t="str">
            <v>ZK106.K250.C020</v>
          </cell>
          <cell r="B324" t="str">
            <v>ZK106</v>
          </cell>
          <cell r="C324">
            <v>0</v>
          </cell>
          <cell r="D324">
            <v>0</v>
          </cell>
          <cell r="E324">
            <v>65656.789999999994</v>
          </cell>
          <cell r="F324">
            <v>892.5</v>
          </cell>
        </row>
        <row r="325">
          <cell r="A325" t="str">
            <v>ZK106.K251.C020</v>
          </cell>
          <cell r="B325" t="str">
            <v>ZK106</v>
          </cell>
          <cell r="C325">
            <v>0</v>
          </cell>
          <cell r="D325">
            <v>0</v>
          </cell>
          <cell r="E325">
            <v>55208.67</v>
          </cell>
          <cell r="F325">
            <v>0</v>
          </cell>
        </row>
        <row r="326">
          <cell r="A326" t="str">
            <v>ZK106.K253.C020</v>
          </cell>
          <cell r="B326" t="str">
            <v>ZK106</v>
          </cell>
          <cell r="C326">
            <v>0</v>
          </cell>
          <cell r="D326">
            <v>0</v>
          </cell>
          <cell r="E326">
            <v>16017</v>
          </cell>
          <cell r="F326">
            <v>0</v>
          </cell>
        </row>
        <row r="327">
          <cell r="A327" t="str">
            <v>ZK106.K253.C320</v>
          </cell>
          <cell r="B327" t="str">
            <v>ZK106</v>
          </cell>
          <cell r="C327">
            <v>0</v>
          </cell>
          <cell r="D327">
            <v>0</v>
          </cell>
          <cell r="E327">
            <v>3072.4</v>
          </cell>
          <cell r="F327">
            <v>8448.9000000000015</v>
          </cell>
        </row>
        <row r="328">
          <cell r="A328" t="str">
            <v>ZK106.K253.C700</v>
          </cell>
          <cell r="B328" t="str">
            <v>ZK106</v>
          </cell>
          <cell r="C328">
            <v>0</v>
          </cell>
          <cell r="D328">
            <v>0</v>
          </cell>
          <cell r="E328">
            <v>3890.38</v>
          </cell>
          <cell r="F328">
            <v>415.63</v>
          </cell>
        </row>
        <row r="329">
          <cell r="A329" t="str">
            <v>ZK106.K265.C390</v>
          </cell>
          <cell r="B329" t="str">
            <v>ZK106</v>
          </cell>
          <cell r="C329">
            <v>0</v>
          </cell>
          <cell r="D329">
            <v>0</v>
          </cell>
          <cell r="E329">
            <v>23.99</v>
          </cell>
          <cell r="F329">
            <v>0</v>
          </cell>
        </row>
        <row r="330">
          <cell r="A330" t="str">
            <v>ZK106.K265.C900</v>
          </cell>
          <cell r="B330" t="str">
            <v>ZK106</v>
          </cell>
          <cell r="C330">
            <v>0</v>
          </cell>
          <cell r="D330">
            <v>0</v>
          </cell>
          <cell r="E330">
            <v>200</v>
          </cell>
          <cell r="F330">
            <v>0</v>
          </cell>
        </row>
        <row r="331">
          <cell r="A331" t="str">
            <v>ZK106.K299.C390</v>
          </cell>
          <cell r="B331" t="str">
            <v>ZK106</v>
          </cell>
          <cell r="C331">
            <v>0</v>
          </cell>
          <cell r="D331">
            <v>0</v>
          </cell>
          <cell r="E331">
            <v>17.420000000000002</v>
          </cell>
          <cell r="F331">
            <v>0</v>
          </cell>
        </row>
        <row r="332">
          <cell r="A332" t="str">
            <v>ZK106.K306.C902</v>
          </cell>
          <cell r="B332" t="str">
            <v>ZK106</v>
          </cell>
          <cell r="C332">
            <v>0</v>
          </cell>
          <cell r="D332">
            <v>0</v>
          </cell>
          <cell r="E332">
            <v>21</v>
          </cell>
          <cell r="F332">
            <v>0</v>
          </cell>
        </row>
        <row r="333">
          <cell r="A333" t="str">
            <v>ZK106.K309.C902</v>
          </cell>
          <cell r="B333" t="str">
            <v>ZK106</v>
          </cell>
          <cell r="C333">
            <v>0</v>
          </cell>
          <cell r="D333">
            <v>0</v>
          </cell>
          <cell r="E333">
            <v>21</v>
          </cell>
          <cell r="F333">
            <v>0</v>
          </cell>
        </row>
        <row r="334">
          <cell r="A334" t="str">
            <v>ZK107.K005.C019</v>
          </cell>
          <cell r="B334" t="str">
            <v>ZK107</v>
          </cell>
          <cell r="C334">
            <v>0</v>
          </cell>
          <cell r="D334">
            <v>0</v>
          </cell>
          <cell r="E334">
            <v>-200</v>
          </cell>
          <cell r="F334">
            <v>0</v>
          </cell>
        </row>
        <row r="335">
          <cell r="A335" t="str">
            <v>ZK107.K115.0000</v>
          </cell>
          <cell r="B335" t="str">
            <v>ZK107</v>
          </cell>
          <cell r="C335">
            <v>0</v>
          </cell>
          <cell r="D335">
            <v>0</v>
          </cell>
          <cell r="E335">
            <v>4</v>
          </cell>
          <cell r="F335">
            <v>0</v>
          </cell>
        </row>
        <row r="336">
          <cell r="A336" t="str">
            <v>ZK107.K115.C031</v>
          </cell>
          <cell r="B336" t="str">
            <v>ZK107</v>
          </cell>
          <cell r="C336">
            <v>0</v>
          </cell>
          <cell r="D336">
            <v>0</v>
          </cell>
          <cell r="E336">
            <v>12.38</v>
          </cell>
          <cell r="F336">
            <v>0</v>
          </cell>
        </row>
        <row r="337">
          <cell r="A337" t="str">
            <v>ZK107.K136.C015</v>
          </cell>
          <cell r="B337" t="str">
            <v>ZK107</v>
          </cell>
          <cell r="C337">
            <v>0</v>
          </cell>
          <cell r="D337">
            <v>0</v>
          </cell>
          <cell r="E337">
            <v>105</v>
          </cell>
          <cell r="F337">
            <v>0</v>
          </cell>
        </row>
        <row r="338">
          <cell r="A338" t="str">
            <v>ZK107.K136.C019</v>
          </cell>
          <cell r="B338" t="str">
            <v>ZK107</v>
          </cell>
          <cell r="C338">
            <v>0</v>
          </cell>
          <cell r="D338">
            <v>0</v>
          </cell>
          <cell r="E338">
            <v>817.6</v>
          </cell>
          <cell r="F338">
            <v>0</v>
          </cell>
        </row>
        <row r="339">
          <cell r="A339" t="str">
            <v>ZK107.K136.C020</v>
          </cell>
          <cell r="B339" t="str">
            <v>ZK107</v>
          </cell>
          <cell r="C339">
            <v>0</v>
          </cell>
          <cell r="D339">
            <v>0</v>
          </cell>
          <cell r="E339">
            <v>6209.78</v>
          </cell>
          <cell r="F339">
            <v>273.61000000000013</v>
          </cell>
        </row>
        <row r="340">
          <cell r="A340" t="str">
            <v>ZK107.K136.C034</v>
          </cell>
          <cell r="B340" t="str">
            <v>ZK107</v>
          </cell>
          <cell r="C340">
            <v>0</v>
          </cell>
          <cell r="D340">
            <v>0</v>
          </cell>
          <cell r="E340">
            <v>31000</v>
          </cell>
          <cell r="F340">
            <v>0</v>
          </cell>
        </row>
        <row r="341">
          <cell r="A341" t="str">
            <v>ZK107.K136.C100</v>
          </cell>
          <cell r="B341" t="str">
            <v>ZK107</v>
          </cell>
          <cell r="C341">
            <v>0</v>
          </cell>
          <cell r="D341">
            <v>0</v>
          </cell>
          <cell r="E341">
            <v>25420</v>
          </cell>
          <cell r="F341">
            <v>4000</v>
          </cell>
        </row>
        <row r="342">
          <cell r="A342" t="str">
            <v>ZK107.K136.C140</v>
          </cell>
          <cell r="B342" t="str">
            <v>ZK107</v>
          </cell>
          <cell r="C342">
            <v>0</v>
          </cell>
          <cell r="D342">
            <v>0</v>
          </cell>
          <cell r="E342">
            <v>2750</v>
          </cell>
          <cell r="F342">
            <v>0</v>
          </cell>
        </row>
        <row r="343">
          <cell r="A343" t="str">
            <v>ZK107.K136.C300</v>
          </cell>
          <cell r="B343" t="str">
            <v>ZK107</v>
          </cell>
          <cell r="C343">
            <v>0</v>
          </cell>
          <cell r="D343">
            <v>0</v>
          </cell>
          <cell r="E343">
            <v>21</v>
          </cell>
          <cell r="F343">
            <v>0</v>
          </cell>
        </row>
        <row r="344">
          <cell r="A344" t="str">
            <v>ZK107.K136.C320</v>
          </cell>
          <cell r="B344" t="str">
            <v>ZK107</v>
          </cell>
          <cell r="C344">
            <v>0</v>
          </cell>
          <cell r="D344">
            <v>0</v>
          </cell>
          <cell r="E344">
            <v>0</v>
          </cell>
          <cell r="F344">
            <v>200</v>
          </cell>
        </row>
        <row r="345">
          <cell r="A345" t="str">
            <v>ZK107.K136.C700</v>
          </cell>
          <cell r="B345" t="str">
            <v>ZK107</v>
          </cell>
          <cell r="C345">
            <v>0</v>
          </cell>
          <cell r="D345">
            <v>0</v>
          </cell>
          <cell r="E345">
            <v>11680.06</v>
          </cell>
          <cell r="F345">
            <v>260</v>
          </cell>
        </row>
        <row r="346">
          <cell r="A346" t="str">
            <v>ZK107.K136.I002</v>
          </cell>
          <cell r="B346" t="str">
            <v>ZK107</v>
          </cell>
          <cell r="C346">
            <v>0</v>
          </cell>
          <cell r="D346">
            <v>0</v>
          </cell>
          <cell r="E346">
            <v>5408.06</v>
          </cell>
          <cell r="F346">
            <v>1393.5</v>
          </cell>
        </row>
        <row r="347">
          <cell r="A347" t="str">
            <v>ZK107.K137.C020</v>
          </cell>
          <cell r="B347" t="str">
            <v>ZK107</v>
          </cell>
          <cell r="C347">
            <v>0</v>
          </cell>
          <cell r="D347">
            <v>0</v>
          </cell>
          <cell r="E347">
            <v>5284</v>
          </cell>
          <cell r="F347">
            <v>0</v>
          </cell>
        </row>
        <row r="348">
          <cell r="A348" t="str">
            <v>ZK107.K145.C019</v>
          </cell>
          <cell r="B348" t="str">
            <v>ZK107</v>
          </cell>
          <cell r="C348">
            <v>0</v>
          </cell>
          <cell r="D348">
            <v>0</v>
          </cell>
          <cell r="E348">
            <v>1261.5999999999999</v>
          </cell>
          <cell r="F348">
            <v>722.43000000000006</v>
          </cell>
        </row>
        <row r="349">
          <cell r="A349" t="str">
            <v>ZK107.K145.C020</v>
          </cell>
          <cell r="B349" t="str">
            <v>ZK107</v>
          </cell>
          <cell r="C349">
            <v>0</v>
          </cell>
          <cell r="D349">
            <v>0</v>
          </cell>
          <cell r="E349">
            <v>150</v>
          </cell>
          <cell r="F349">
            <v>0</v>
          </cell>
        </row>
        <row r="350">
          <cell r="A350" t="str">
            <v>ZK107.K145.C555</v>
          </cell>
          <cell r="B350" t="str">
            <v>ZK107</v>
          </cell>
          <cell r="C350">
            <v>0</v>
          </cell>
          <cell r="D350">
            <v>0</v>
          </cell>
          <cell r="E350">
            <v>95.28</v>
          </cell>
          <cell r="F350">
            <v>0</v>
          </cell>
        </row>
        <row r="351">
          <cell r="A351" t="str">
            <v>ZK107.K201.C019</v>
          </cell>
          <cell r="B351" t="str">
            <v>ZK107</v>
          </cell>
          <cell r="C351">
            <v>0</v>
          </cell>
          <cell r="D351">
            <v>0</v>
          </cell>
          <cell r="E351">
            <v>350</v>
          </cell>
          <cell r="F351">
            <v>0</v>
          </cell>
        </row>
        <row r="352">
          <cell r="A352" t="str">
            <v>ZK107.K257.C020</v>
          </cell>
          <cell r="B352" t="str">
            <v>ZK107</v>
          </cell>
          <cell r="C352">
            <v>0</v>
          </cell>
          <cell r="D352">
            <v>0</v>
          </cell>
          <cell r="E352">
            <v>1423.47</v>
          </cell>
          <cell r="F352">
            <v>0</v>
          </cell>
        </row>
        <row r="353">
          <cell r="A353" t="str">
            <v>ZK107.K257.C235</v>
          </cell>
          <cell r="B353" t="str">
            <v>ZK107</v>
          </cell>
          <cell r="C353">
            <v>1</v>
          </cell>
          <cell r="D353">
            <v>0</v>
          </cell>
          <cell r="E353">
            <v>0</v>
          </cell>
          <cell r="F353">
            <v>80</v>
          </cell>
        </row>
        <row r="354">
          <cell r="A354" t="str">
            <v>ZK107.K258.C019</v>
          </cell>
          <cell r="B354" t="str">
            <v>ZK107</v>
          </cell>
          <cell r="C354">
            <v>0</v>
          </cell>
          <cell r="D354">
            <v>0</v>
          </cell>
          <cell r="E354">
            <v>35605.839999999997</v>
          </cell>
          <cell r="F354">
            <v>0</v>
          </cell>
        </row>
        <row r="355">
          <cell r="A355" t="str">
            <v>ZK107.K258.C020</v>
          </cell>
          <cell r="B355" t="str">
            <v>ZK107</v>
          </cell>
          <cell r="C355">
            <v>0</v>
          </cell>
          <cell r="D355">
            <v>0</v>
          </cell>
          <cell r="E355">
            <v>4104.99</v>
          </cell>
          <cell r="F355">
            <v>0</v>
          </cell>
        </row>
        <row r="356">
          <cell r="A356" t="str">
            <v>ZK107.K258.C140</v>
          </cell>
          <cell r="B356" t="str">
            <v>ZK107</v>
          </cell>
          <cell r="C356">
            <v>0</v>
          </cell>
          <cell r="D356">
            <v>0</v>
          </cell>
          <cell r="E356">
            <v>3558.66</v>
          </cell>
          <cell r="F356">
            <v>0</v>
          </cell>
        </row>
        <row r="357">
          <cell r="A357" t="str">
            <v>ZK107.K258.C535</v>
          </cell>
          <cell r="B357" t="str">
            <v>ZK107</v>
          </cell>
          <cell r="C357">
            <v>0</v>
          </cell>
          <cell r="D357">
            <v>0</v>
          </cell>
          <cell r="E357">
            <v>6430</v>
          </cell>
          <cell r="F357">
            <v>0</v>
          </cell>
        </row>
        <row r="358">
          <cell r="A358" t="str">
            <v>ZK107.K258.C700</v>
          </cell>
          <cell r="B358" t="str">
            <v>ZK107</v>
          </cell>
          <cell r="C358">
            <v>0</v>
          </cell>
          <cell r="D358">
            <v>0</v>
          </cell>
          <cell r="E358">
            <v>124.48</v>
          </cell>
          <cell r="F358">
            <v>0</v>
          </cell>
        </row>
        <row r="359">
          <cell r="A359" t="str">
            <v>ZK107.K259.C020</v>
          </cell>
          <cell r="B359" t="str">
            <v>ZK107</v>
          </cell>
          <cell r="C359">
            <v>0</v>
          </cell>
          <cell r="D359">
            <v>0</v>
          </cell>
          <cell r="E359">
            <v>4235</v>
          </cell>
          <cell r="F359">
            <v>0</v>
          </cell>
        </row>
        <row r="360">
          <cell r="A360" t="str">
            <v>ZK107.K260.0000</v>
          </cell>
          <cell r="B360" t="str">
            <v>ZK107</v>
          </cell>
          <cell r="C360">
            <v>0</v>
          </cell>
          <cell r="D360">
            <v>0</v>
          </cell>
          <cell r="E360">
            <v>0</v>
          </cell>
          <cell r="F360">
            <v>7970</v>
          </cell>
        </row>
        <row r="361">
          <cell r="A361" t="str">
            <v>ZK107.K260.C020</v>
          </cell>
          <cell r="B361" t="str">
            <v>ZK107</v>
          </cell>
          <cell r="C361">
            <v>0</v>
          </cell>
          <cell r="D361">
            <v>0</v>
          </cell>
          <cell r="E361">
            <v>10833.5</v>
          </cell>
          <cell r="F361">
            <v>0</v>
          </cell>
        </row>
        <row r="362">
          <cell r="A362" t="str">
            <v>ZK107.K260.C031</v>
          </cell>
          <cell r="B362" t="str">
            <v>ZK107</v>
          </cell>
          <cell r="C362">
            <v>0</v>
          </cell>
          <cell r="D362">
            <v>0</v>
          </cell>
          <cell r="E362">
            <v>80950</v>
          </cell>
          <cell r="F362">
            <v>0</v>
          </cell>
        </row>
        <row r="363">
          <cell r="A363" t="str">
            <v>ZK107.K261.C020</v>
          </cell>
          <cell r="B363" t="str">
            <v>ZK107</v>
          </cell>
          <cell r="C363">
            <v>0</v>
          </cell>
          <cell r="D363">
            <v>0</v>
          </cell>
          <cell r="E363">
            <v>3990</v>
          </cell>
          <cell r="F363">
            <v>0</v>
          </cell>
        </row>
        <row r="364">
          <cell r="A364" t="str">
            <v>ZK107.K261.C031</v>
          </cell>
          <cell r="B364" t="str">
            <v>ZK107</v>
          </cell>
          <cell r="C364">
            <v>0</v>
          </cell>
          <cell r="D364">
            <v>0</v>
          </cell>
          <cell r="E364">
            <v>52315.37</v>
          </cell>
          <cell r="F364">
            <v>3712.25</v>
          </cell>
        </row>
        <row r="365">
          <cell r="A365" t="str">
            <v>ZK107.K265.C019</v>
          </cell>
          <cell r="B365" t="str">
            <v>ZK107</v>
          </cell>
          <cell r="C365">
            <v>0</v>
          </cell>
          <cell r="D365">
            <v>0</v>
          </cell>
          <cell r="E365">
            <v>238.75</v>
          </cell>
          <cell r="F365">
            <v>0</v>
          </cell>
        </row>
        <row r="366">
          <cell r="A366" t="str">
            <v>ZK107.K265.C020</v>
          </cell>
          <cell r="B366" t="str">
            <v>ZK107</v>
          </cell>
          <cell r="C366">
            <v>0</v>
          </cell>
          <cell r="D366">
            <v>0</v>
          </cell>
          <cell r="E366">
            <v>84642.51</v>
          </cell>
          <cell r="F366">
            <v>0</v>
          </cell>
        </row>
        <row r="367">
          <cell r="A367" t="str">
            <v>ZK107.K265.C031</v>
          </cell>
          <cell r="B367" t="str">
            <v>ZK107</v>
          </cell>
          <cell r="C367">
            <v>0</v>
          </cell>
          <cell r="D367">
            <v>0</v>
          </cell>
          <cell r="E367">
            <v>718</v>
          </cell>
          <cell r="F367">
            <v>0</v>
          </cell>
        </row>
        <row r="368">
          <cell r="A368" t="str">
            <v>ZK107.K265.C100</v>
          </cell>
          <cell r="B368" t="str">
            <v>ZK107</v>
          </cell>
          <cell r="C368">
            <v>0</v>
          </cell>
          <cell r="D368">
            <v>0</v>
          </cell>
          <cell r="E368">
            <v>0</v>
          </cell>
          <cell r="F368">
            <v>5000</v>
          </cell>
        </row>
        <row r="369">
          <cell r="A369" t="str">
            <v>ZK107.K265.C320</v>
          </cell>
          <cell r="B369" t="str">
            <v>ZK107</v>
          </cell>
          <cell r="C369">
            <v>0</v>
          </cell>
          <cell r="D369">
            <v>0</v>
          </cell>
          <cell r="E369">
            <v>185</v>
          </cell>
          <cell r="F369">
            <v>7</v>
          </cell>
        </row>
        <row r="370">
          <cell r="A370" t="str">
            <v>ZK107.K265.C700</v>
          </cell>
          <cell r="B370" t="str">
            <v>ZK107</v>
          </cell>
          <cell r="C370">
            <v>0</v>
          </cell>
          <cell r="D370">
            <v>0</v>
          </cell>
          <cell r="E370">
            <v>1762.5</v>
          </cell>
          <cell r="F370">
            <v>2050</v>
          </cell>
        </row>
        <row r="371">
          <cell r="A371" t="str">
            <v>ZK108.K162.C019</v>
          </cell>
          <cell r="B371" t="str">
            <v>ZK108</v>
          </cell>
          <cell r="C371">
            <v>0</v>
          </cell>
          <cell r="D371">
            <v>0</v>
          </cell>
          <cell r="E371">
            <v>4011.74</v>
          </cell>
          <cell r="F371">
            <v>610</v>
          </cell>
        </row>
        <row r="372">
          <cell r="A372" t="str">
            <v>ZK108.K162.C020</v>
          </cell>
          <cell r="B372" t="str">
            <v>ZK108</v>
          </cell>
          <cell r="C372">
            <v>0</v>
          </cell>
          <cell r="D372">
            <v>0</v>
          </cell>
          <cell r="E372">
            <v>24638.14</v>
          </cell>
          <cell r="F372">
            <v>0</v>
          </cell>
        </row>
        <row r="373">
          <cell r="A373" t="str">
            <v>ZK108.K162.C100</v>
          </cell>
          <cell r="B373" t="str">
            <v>ZK108</v>
          </cell>
          <cell r="C373">
            <v>0</v>
          </cell>
          <cell r="D373">
            <v>0</v>
          </cell>
          <cell r="E373">
            <v>8190</v>
          </cell>
          <cell r="F373">
            <v>0</v>
          </cell>
        </row>
        <row r="374">
          <cell r="A374" t="str">
            <v>ZK108.K162.C140</v>
          </cell>
          <cell r="B374" t="str">
            <v>ZK108</v>
          </cell>
          <cell r="C374">
            <v>0</v>
          </cell>
          <cell r="D374">
            <v>0</v>
          </cell>
          <cell r="E374">
            <v>2472</v>
          </cell>
          <cell r="F374">
            <v>0</v>
          </cell>
        </row>
        <row r="375">
          <cell r="A375" t="str">
            <v>ZK108.K162.C320</v>
          </cell>
          <cell r="B375" t="str">
            <v>ZK108</v>
          </cell>
          <cell r="C375">
            <v>0</v>
          </cell>
          <cell r="D375">
            <v>0</v>
          </cell>
          <cell r="E375">
            <v>1500</v>
          </cell>
          <cell r="F375">
            <v>0</v>
          </cell>
        </row>
        <row r="376">
          <cell r="A376" t="str">
            <v>ZK108.K162.C700</v>
          </cell>
          <cell r="B376" t="str">
            <v>ZK108</v>
          </cell>
          <cell r="C376">
            <v>0</v>
          </cell>
          <cell r="D376">
            <v>0</v>
          </cell>
          <cell r="E376">
            <v>72.61</v>
          </cell>
          <cell r="F376">
            <v>0</v>
          </cell>
        </row>
        <row r="377">
          <cell r="A377" t="str">
            <v>ZK108.K266.C020</v>
          </cell>
          <cell r="B377" t="str">
            <v>ZK108</v>
          </cell>
          <cell r="C377">
            <v>0</v>
          </cell>
          <cell r="D377">
            <v>0</v>
          </cell>
          <cell r="E377">
            <v>732</v>
          </cell>
          <cell r="F377">
            <v>0</v>
          </cell>
        </row>
        <row r="378">
          <cell r="A378" t="str">
            <v>ZK109.K138.C020</v>
          </cell>
          <cell r="B378" t="str">
            <v>ZK109</v>
          </cell>
          <cell r="C378">
            <v>0</v>
          </cell>
          <cell r="D378">
            <v>0</v>
          </cell>
          <cell r="E378">
            <v>17016.5</v>
          </cell>
          <cell r="F378">
            <v>0</v>
          </cell>
        </row>
        <row r="379">
          <cell r="A379" t="str">
            <v>ZK109.K138.C320</v>
          </cell>
          <cell r="B379" t="str">
            <v>ZK109</v>
          </cell>
          <cell r="C379">
            <v>0</v>
          </cell>
          <cell r="D379">
            <v>0</v>
          </cell>
          <cell r="E379">
            <v>5747.75</v>
          </cell>
          <cell r="F379">
            <v>4625</v>
          </cell>
        </row>
        <row r="380">
          <cell r="A380" t="str">
            <v>ZK109.K138.C330</v>
          </cell>
          <cell r="B380" t="str">
            <v>ZK109</v>
          </cell>
          <cell r="C380">
            <v>0</v>
          </cell>
          <cell r="D380">
            <v>0</v>
          </cell>
          <cell r="E380">
            <v>264</v>
          </cell>
          <cell r="F380">
            <v>380</v>
          </cell>
        </row>
        <row r="381">
          <cell r="A381" t="str">
            <v>ZK109.K138.C350</v>
          </cell>
          <cell r="B381" t="str">
            <v>ZK109</v>
          </cell>
          <cell r="C381">
            <v>0</v>
          </cell>
          <cell r="D381">
            <v>0</v>
          </cell>
          <cell r="E381">
            <v>47</v>
          </cell>
          <cell r="F381">
            <v>0</v>
          </cell>
        </row>
        <row r="382">
          <cell r="A382" t="str">
            <v>ZK109.K138.C390</v>
          </cell>
          <cell r="B382" t="str">
            <v>ZK109</v>
          </cell>
          <cell r="C382">
            <v>0</v>
          </cell>
          <cell r="D382">
            <v>613</v>
          </cell>
          <cell r="E382">
            <v>0</v>
          </cell>
          <cell r="F382">
            <v>0</v>
          </cell>
        </row>
        <row r="383">
          <cell r="A383" t="str">
            <v>ZK109.K138.C397</v>
          </cell>
          <cell r="B383" t="str">
            <v>ZK109</v>
          </cell>
          <cell r="C383">
            <v>0</v>
          </cell>
          <cell r="D383">
            <v>0</v>
          </cell>
          <cell r="E383">
            <v>535.5</v>
          </cell>
          <cell r="F383">
            <v>2103.77</v>
          </cell>
        </row>
        <row r="384">
          <cell r="A384" t="str">
            <v>ZK109.K138.C700</v>
          </cell>
          <cell r="B384" t="str">
            <v>ZK109</v>
          </cell>
          <cell r="C384">
            <v>0</v>
          </cell>
          <cell r="D384">
            <v>0</v>
          </cell>
          <cell r="E384">
            <v>0</v>
          </cell>
          <cell r="F384">
            <v>0</v>
          </cell>
        </row>
        <row r="385">
          <cell r="A385" t="str">
            <v>ZK109.K159.C019</v>
          </cell>
          <cell r="B385" t="str">
            <v>ZK109</v>
          </cell>
          <cell r="C385">
            <v>0</v>
          </cell>
          <cell r="D385">
            <v>0</v>
          </cell>
          <cell r="E385">
            <v>3250</v>
          </cell>
          <cell r="F385">
            <v>0</v>
          </cell>
        </row>
        <row r="386">
          <cell r="A386" t="str">
            <v>ZK109.K159.C020</v>
          </cell>
          <cell r="B386" t="str">
            <v>ZK109</v>
          </cell>
          <cell r="C386">
            <v>0</v>
          </cell>
          <cell r="D386">
            <v>0</v>
          </cell>
          <cell r="E386">
            <v>11000</v>
          </cell>
          <cell r="F386">
            <v>0</v>
          </cell>
        </row>
        <row r="387">
          <cell r="A387" t="str">
            <v>ZK109.K207.C140</v>
          </cell>
          <cell r="B387" t="str">
            <v>ZK109</v>
          </cell>
          <cell r="C387">
            <v>0</v>
          </cell>
          <cell r="D387">
            <v>0</v>
          </cell>
          <cell r="E387">
            <v>20</v>
          </cell>
          <cell r="F387">
            <v>0</v>
          </cell>
        </row>
        <row r="388">
          <cell r="A388" t="str">
            <v>ZK109.K270.C009</v>
          </cell>
          <cell r="B388" t="str">
            <v>ZK109</v>
          </cell>
          <cell r="C388">
            <v>0</v>
          </cell>
          <cell r="D388">
            <v>0</v>
          </cell>
          <cell r="E388">
            <v>1811</v>
          </cell>
          <cell r="F388">
            <v>898</v>
          </cell>
        </row>
        <row r="389">
          <cell r="A389" t="str">
            <v>ZK109.K270.C019</v>
          </cell>
          <cell r="B389" t="str">
            <v>ZK109</v>
          </cell>
          <cell r="C389">
            <v>0</v>
          </cell>
          <cell r="D389">
            <v>0</v>
          </cell>
          <cell r="E389">
            <v>1636</v>
          </cell>
          <cell r="F389">
            <v>0</v>
          </cell>
        </row>
        <row r="390">
          <cell r="A390" t="str">
            <v>ZK109.K270.C020</v>
          </cell>
          <cell r="B390" t="str">
            <v>ZK109</v>
          </cell>
          <cell r="C390">
            <v>0</v>
          </cell>
          <cell r="D390">
            <v>0</v>
          </cell>
          <cell r="E390">
            <v>15261</v>
          </cell>
          <cell r="F390">
            <v>0</v>
          </cell>
        </row>
        <row r="391">
          <cell r="A391" t="str">
            <v>ZK109.K270.C030</v>
          </cell>
          <cell r="B391" t="str">
            <v>ZK109</v>
          </cell>
          <cell r="C391">
            <v>0</v>
          </cell>
          <cell r="D391">
            <v>0</v>
          </cell>
          <cell r="E391">
            <v>1650</v>
          </cell>
          <cell r="F391">
            <v>40</v>
          </cell>
        </row>
        <row r="392">
          <cell r="A392" t="str">
            <v>ZK109.K270.C031</v>
          </cell>
          <cell r="B392" t="str">
            <v>ZK109</v>
          </cell>
          <cell r="C392">
            <v>0</v>
          </cell>
          <cell r="D392">
            <v>0</v>
          </cell>
          <cell r="E392">
            <v>0</v>
          </cell>
          <cell r="F392">
            <v>500</v>
          </cell>
        </row>
        <row r="393">
          <cell r="A393" t="str">
            <v>ZK109.K270.C033</v>
          </cell>
          <cell r="B393" t="str">
            <v>ZK109</v>
          </cell>
          <cell r="C393">
            <v>0</v>
          </cell>
          <cell r="D393">
            <v>0</v>
          </cell>
          <cell r="E393">
            <v>240</v>
          </cell>
          <cell r="F393">
            <v>1418</v>
          </cell>
        </row>
        <row r="394">
          <cell r="A394" t="str">
            <v>ZK109.K270.C035</v>
          </cell>
          <cell r="B394" t="str">
            <v>ZK109</v>
          </cell>
          <cell r="C394">
            <v>1</v>
          </cell>
          <cell r="D394">
            <v>0</v>
          </cell>
          <cell r="E394">
            <v>0</v>
          </cell>
          <cell r="F394">
            <v>444</v>
          </cell>
        </row>
        <row r="395">
          <cell r="A395" t="str">
            <v>ZK109.K270.C140</v>
          </cell>
          <cell r="B395" t="str">
            <v>ZK109</v>
          </cell>
          <cell r="C395">
            <v>0</v>
          </cell>
          <cell r="D395">
            <v>0</v>
          </cell>
          <cell r="E395">
            <v>8718.9</v>
          </cell>
          <cell r="F395">
            <v>0</v>
          </cell>
        </row>
        <row r="396">
          <cell r="A396" t="str">
            <v>ZK109.K270.C274</v>
          </cell>
          <cell r="B396" t="str">
            <v>ZK109</v>
          </cell>
          <cell r="C396">
            <v>0</v>
          </cell>
          <cell r="D396">
            <v>0</v>
          </cell>
          <cell r="E396">
            <v>240</v>
          </cell>
          <cell r="F396">
            <v>0</v>
          </cell>
        </row>
        <row r="397">
          <cell r="A397" t="str">
            <v>ZK109.K270.C320</v>
          </cell>
          <cell r="B397" t="str">
            <v>ZK109</v>
          </cell>
          <cell r="C397">
            <v>0</v>
          </cell>
          <cell r="D397">
            <v>0</v>
          </cell>
          <cell r="E397">
            <v>2112</v>
          </cell>
          <cell r="F397">
            <v>212</v>
          </cell>
        </row>
        <row r="398">
          <cell r="A398" t="str">
            <v>ZK109.K270.C330</v>
          </cell>
          <cell r="B398" t="str">
            <v>ZK109</v>
          </cell>
          <cell r="C398">
            <v>0</v>
          </cell>
          <cell r="D398">
            <v>0</v>
          </cell>
          <cell r="E398">
            <v>3000</v>
          </cell>
          <cell r="F398">
            <v>0</v>
          </cell>
        </row>
        <row r="399">
          <cell r="A399" t="str">
            <v>ZK109.K270.C350</v>
          </cell>
          <cell r="B399" t="str">
            <v>ZK109</v>
          </cell>
          <cell r="C399">
            <v>0</v>
          </cell>
          <cell r="D399">
            <v>0</v>
          </cell>
          <cell r="E399">
            <v>2000</v>
          </cell>
          <cell r="F399">
            <v>0</v>
          </cell>
        </row>
        <row r="400">
          <cell r="A400" t="str">
            <v>ZK109.K270.C360</v>
          </cell>
          <cell r="B400" t="str">
            <v>ZK109</v>
          </cell>
          <cell r="C400">
            <v>0</v>
          </cell>
          <cell r="D400">
            <v>0</v>
          </cell>
          <cell r="E400">
            <v>2720</v>
          </cell>
          <cell r="F400">
            <v>390</v>
          </cell>
        </row>
        <row r="401">
          <cell r="A401" t="str">
            <v>ZK109.K270.C370</v>
          </cell>
          <cell r="B401" t="str">
            <v>ZK109</v>
          </cell>
          <cell r="C401">
            <v>0</v>
          </cell>
          <cell r="D401">
            <v>0</v>
          </cell>
          <cell r="E401">
            <v>34.299999999999997</v>
          </cell>
          <cell r="F401">
            <v>0</v>
          </cell>
        </row>
        <row r="402">
          <cell r="A402" t="str">
            <v>ZK109.K270.C390</v>
          </cell>
          <cell r="B402" t="str">
            <v>ZK109</v>
          </cell>
          <cell r="C402">
            <v>0</v>
          </cell>
          <cell r="D402">
            <v>90</v>
          </cell>
          <cell r="E402">
            <v>0</v>
          </cell>
          <cell r="F402">
            <v>0</v>
          </cell>
        </row>
        <row r="403">
          <cell r="A403" t="str">
            <v>ZK109.K270.C415</v>
          </cell>
          <cell r="B403" t="str">
            <v>ZK109</v>
          </cell>
          <cell r="C403">
            <v>0</v>
          </cell>
          <cell r="D403">
            <v>0</v>
          </cell>
          <cell r="E403">
            <v>13241.72</v>
          </cell>
          <cell r="F403">
            <v>168.25</v>
          </cell>
        </row>
        <row r="404">
          <cell r="A404" t="str">
            <v>ZK109.K270.C430</v>
          </cell>
          <cell r="B404" t="str">
            <v>ZK109</v>
          </cell>
          <cell r="C404">
            <v>0</v>
          </cell>
          <cell r="D404">
            <v>0</v>
          </cell>
          <cell r="E404">
            <v>1368</v>
          </cell>
          <cell r="F404">
            <v>1104</v>
          </cell>
        </row>
        <row r="405">
          <cell r="A405" t="str">
            <v>ZK109.K270.C435</v>
          </cell>
          <cell r="B405" t="str">
            <v>ZK109</v>
          </cell>
          <cell r="C405">
            <v>0</v>
          </cell>
          <cell r="D405">
            <v>0</v>
          </cell>
          <cell r="E405">
            <v>315</v>
          </cell>
          <cell r="F405">
            <v>0</v>
          </cell>
        </row>
        <row r="406">
          <cell r="A406" t="str">
            <v>ZK109.K270.C505</v>
          </cell>
          <cell r="B406" t="str">
            <v>ZK109</v>
          </cell>
          <cell r="C406">
            <v>0</v>
          </cell>
          <cell r="D406">
            <v>0</v>
          </cell>
          <cell r="E406">
            <v>430</v>
          </cell>
          <cell r="F406">
            <v>811.5</v>
          </cell>
        </row>
        <row r="407">
          <cell r="A407" t="str">
            <v>ZK109.K270.C601</v>
          </cell>
          <cell r="B407" t="str">
            <v>ZK109</v>
          </cell>
          <cell r="C407">
            <v>0</v>
          </cell>
          <cell r="D407">
            <v>0</v>
          </cell>
          <cell r="E407">
            <v>255</v>
          </cell>
          <cell r="F407">
            <v>0</v>
          </cell>
        </row>
        <row r="408">
          <cell r="A408" t="str">
            <v>ZK109.K270.C603</v>
          </cell>
          <cell r="B408" t="str">
            <v>ZK109</v>
          </cell>
          <cell r="C408">
            <v>0</v>
          </cell>
          <cell r="D408">
            <v>0</v>
          </cell>
          <cell r="E408">
            <v>0</v>
          </cell>
          <cell r="F408">
            <v>364.25</v>
          </cell>
        </row>
        <row r="409">
          <cell r="A409" t="str">
            <v>ZK109.K270.C700</v>
          </cell>
          <cell r="B409" t="str">
            <v>ZK109</v>
          </cell>
          <cell r="C409">
            <v>0</v>
          </cell>
          <cell r="D409">
            <v>0</v>
          </cell>
          <cell r="E409">
            <v>6554.76</v>
          </cell>
          <cell r="F409">
            <v>52</v>
          </cell>
        </row>
        <row r="410">
          <cell r="A410" t="str">
            <v>ZK109.K270.I001</v>
          </cell>
          <cell r="B410" t="str">
            <v>ZK109</v>
          </cell>
          <cell r="C410">
            <v>0</v>
          </cell>
          <cell r="D410">
            <v>0</v>
          </cell>
          <cell r="E410">
            <v>2800</v>
          </cell>
          <cell r="F410">
            <v>0</v>
          </cell>
        </row>
        <row r="411">
          <cell r="A411" t="str">
            <v>ZK109.K271.C019</v>
          </cell>
          <cell r="B411" t="str">
            <v>ZK109</v>
          </cell>
          <cell r="C411">
            <v>0</v>
          </cell>
          <cell r="D411">
            <v>0</v>
          </cell>
          <cell r="E411">
            <v>1461.57</v>
          </cell>
          <cell r="F411">
            <v>210</v>
          </cell>
        </row>
        <row r="412">
          <cell r="A412" t="str">
            <v>ZK109.K271.C020</v>
          </cell>
          <cell r="B412" t="str">
            <v>ZK109</v>
          </cell>
          <cell r="C412">
            <v>0</v>
          </cell>
          <cell r="D412">
            <v>0</v>
          </cell>
          <cell r="E412">
            <v>1210</v>
          </cell>
          <cell r="F412">
            <v>0</v>
          </cell>
        </row>
        <row r="413">
          <cell r="A413" t="str">
            <v>ZK109.K271.C320</v>
          </cell>
          <cell r="B413" t="str">
            <v>ZK109</v>
          </cell>
          <cell r="C413">
            <v>0</v>
          </cell>
          <cell r="D413">
            <v>0</v>
          </cell>
          <cell r="E413">
            <v>600</v>
          </cell>
          <cell r="F413">
            <v>380</v>
          </cell>
        </row>
        <row r="414">
          <cell r="A414" t="str">
            <v>ZK109.K272.C320</v>
          </cell>
          <cell r="B414" t="str">
            <v>ZK109</v>
          </cell>
          <cell r="C414">
            <v>0</v>
          </cell>
          <cell r="D414">
            <v>0</v>
          </cell>
          <cell r="E414">
            <v>115.67</v>
          </cell>
          <cell r="F414">
            <v>0</v>
          </cell>
        </row>
        <row r="415">
          <cell r="A415" t="str">
            <v>ZK109.K274.C700</v>
          </cell>
          <cell r="B415" t="str">
            <v>ZK109</v>
          </cell>
          <cell r="C415">
            <v>0</v>
          </cell>
          <cell r="D415">
            <v>0</v>
          </cell>
          <cell r="E415">
            <v>1613.32</v>
          </cell>
          <cell r="F415">
            <v>0</v>
          </cell>
        </row>
        <row r="416">
          <cell r="A416" t="str">
            <v>ZK109.K304.0000</v>
          </cell>
          <cell r="B416" t="str">
            <v>ZK109</v>
          </cell>
          <cell r="C416">
            <v>0</v>
          </cell>
          <cell r="D416">
            <v>3669</v>
          </cell>
          <cell r="E416">
            <v>0</v>
          </cell>
          <cell r="F416">
            <v>0</v>
          </cell>
        </row>
        <row r="417">
          <cell r="A417" t="str">
            <v>ZK109.K304.C009</v>
          </cell>
          <cell r="B417" t="str">
            <v>ZK109</v>
          </cell>
          <cell r="C417">
            <v>0</v>
          </cell>
          <cell r="D417">
            <v>187</v>
          </cell>
          <cell r="E417">
            <v>0</v>
          </cell>
          <cell r="F417">
            <v>0</v>
          </cell>
        </row>
        <row r="418">
          <cell r="A418" t="str">
            <v>ZK109.K318.C320</v>
          </cell>
          <cell r="B418" t="str">
            <v>ZK109</v>
          </cell>
          <cell r="C418">
            <v>0</v>
          </cell>
          <cell r="D418">
            <v>0</v>
          </cell>
          <cell r="E418">
            <v>195</v>
          </cell>
          <cell r="F418">
            <v>0</v>
          </cell>
        </row>
        <row r="419">
          <cell r="A419" t="str">
            <v>ZK110.K278.C020</v>
          </cell>
          <cell r="B419" t="str">
            <v>ZK110</v>
          </cell>
          <cell r="C419">
            <v>0</v>
          </cell>
          <cell r="D419">
            <v>0</v>
          </cell>
          <cell r="E419">
            <v>1990</v>
          </cell>
          <cell r="F419">
            <v>0</v>
          </cell>
        </row>
        <row r="420">
          <cell r="A420" t="str">
            <v>ZK110.K278.C100</v>
          </cell>
          <cell r="B420" t="str">
            <v>ZK110</v>
          </cell>
          <cell r="C420">
            <v>0</v>
          </cell>
          <cell r="D420">
            <v>0</v>
          </cell>
          <cell r="E420">
            <v>1500</v>
          </cell>
          <cell r="F420">
            <v>0</v>
          </cell>
        </row>
        <row r="421">
          <cell r="A421" t="str">
            <v>ZK110.K281.C019</v>
          </cell>
          <cell r="B421" t="str">
            <v>ZK110</v>
          </cell>
          <cell r="C421">
            <v>0</v>
          </cell>
          <cell r="D421">
            <v>0</v>
          </cell>
          <cell r="E421">
            <v>1981</v>
          </cell>
          <cell r="F421">
            <v>0</v>
          </cell>
        </row>
        <row r="422">
          <cell r="A422" t="str">
            <v>ZK110.K281.C140</v>
          </cell>
          <cell r="B422" t="str">
            <v>ZK110</v>
          </cell>
          <cell r="C422">
            <v>0</v>
          </cell>
          <cell r="D422">
            <v>0</v>
          </cell>
          <cell r="E422">
            <v>1610</v>
          </cell>
          <cell r="F422">
            <v>0</v>
          </cell>
        </row>
        <row r="423">
          <cell r="A423" t="str">
            <v>ZK110.K281.C320</v>
          </cell>
          <cell r="B423" t="str">
            <v>ZK110</v>
          </cell>
          <cell r="C423">
            <v>0</v>
          </cell>
          <cell r="D423">
            <v>0</v>
          </cell>
          <cell r="E423">
            <v>711.32</v>
          </cell>
          <cell r="F423">
            <v>248.5</v>
          </cell>
        </row>
        <row r="424">
          <cell r="A424" t="str">
            <v>ZK110.K281.C360</v>
          </cell>
          <cell r="B424" t="str">
            <v>ZK110</v>
          </cell>
          <cell r="C424">
            <v>0</v>
          </cell>
          <cell r="D424">
            <v>0</v>
          </cell>
          <cell r="E424">
            <v>0</v>
          </cell>
          <cell r="F424">
            <v>3</v>
          </cell>
        </row>
        <row r="425">
          <cell r="A425" t="str">
            <v>ZK110.K282.C320</v>
          </cell>
          <cell r="B425" t="str">
            <v>ZK110</v>
          </cell>
          <cell r="C425">
            <v>0</v>
          </cell>
          <cell r="D425">
            <v>0</v>
          </cell>
          <cell r="E425">
            <v>476.89</v>
          </cell>
          <cell r="F425">
            <v>0</v>
          </cell>
        </row>
        <row r="426">
          <cell r="A426" t="str">
            <v>ZK111.K283.C020</v>
          </cell>
          <cell r="B426" t="str">
            <v>ZK111</v>
          </cell>
          <cell r="C426">
            <v>0</v>
          </cell>
          <cell r="D426">
            <v>0</v>
          </cell>
          <cell r="E426">
            <v>250</v>
          </cell>
          <cell r="F426">
            <v>0</v>
          </cell>
        </row>
        <row r="427">
          <cell r="A427" t="str">
            <v>ZK111.K352.C390</v>
          </cell>
          <cell r="B427" t="str">
            <v>ZK111</v>
          </cell>
          <cell r="C427">
            <v>0</v>
          </cell>
          <cell r="D427">
            <v>0</v>
          </cell>
          <cell r="E427">
            <v>24.99</v>
          </cell>
          <cell r="F427">
            <v>0</v>
          </cell>
        </row>
        <row r="428">
          <cell r="A428" t="str">
            <v>ZK112.K115.C320</v>
          </cell>
          <cell r="B428" t="str">
            <v>ZK112</v>
          </cell>
          <cell r="C428">
            <v>0</v>
          </cell>
          <cell r="D428">
            <v>0</v>
          </cell>
          <cell r="E428">
            <v>661.8</v>
          </cell>
          <cell r="F428">
            <v>0</v>
          </cell>
        </row>
        <row r="429">
          <cell r="A429" t="str">
            <v>ZK112.K120.C015</v>
          </cell>
          <cell r="B429" t="str">
            <v>ZK112</v>
          </cell>
          <cell r="C429">
            <v>0</v>
          </cell>
          <cell r="D429">
            <v>0</v>
          </cell>
          <cell r="E429">
            <v>339.62</v>
          </cell>
          <cell r="F429">
            <v>183.75</v>
          </cell>
        </row>
        <row r="430">
          <cell r="A430" t="str">
            <v>ZK112.K120.C320</v>
          </cell>
          <cell r="B430" t="str">
            <v>ZK112</v>
          </cell>
          <cell r="C430">
            <v>0</v>
          </cell>
          <cell r="D430">
            <v>0</v>
          </cell>
          <cell r="E430">
            <v>0</v>
          </cell>
          <cell r="F430">
            <v>837</v>
          </cell>
        </row>
        <row r="431">
          <cell r="A431" t="str">
            <v>ZK112.K120.C350</v>
          </cell>
          <cell r="B431" t="str">
            <v>ZK112</v>
          </cell>
          <cell r="C431">
            <v>0</v>
          </cell>
          <cell r="D431">
            <v>0</v>
          </cell>
          <cell r="E431">
            <v>218.65</v>
          </cell>
          <cell r="F431">
            <v>0</v>
          </cell>
        </row>
        <row r="432">
          <cell r="A432" t="str">
            <v>ZK112.K170.C390</v>
          </cell>
          <cell r="B432" t="str">
            <v>ZK112</v>
          </cell>
          <cell r="C432">
            <v>0</v>
          </cell>
          <cell r="D432">
            <v>0</v>
          </cell>
          <cell r="E432">
            <v>210</v>
          </cell>
          <cell r="F432">
            <v>0</v>
          </cell>
        </row>
        <row r="433">
          <cell r="A433" t="str">
            <v>ZK112.K288.C015</v>
          </cell>
          <cell r="B433" t="str">
            <v>ZK112</v>
          </cell>
          <cell r="C433">
            <v>0</v>
          </cell>
          <cell r="D433">
            <v>0</v>
          </cell>
          <cell r="E433">
            <v>344.19</v>
          </cell>
          <cell r="F433">
            <v>0</v>
          </cell>
        </row>
        <row r="434">
          <cell r="A434" t="str">
            <v>ZK114.K005.C395</v>
          </cell>
          <cell r="B434" t="str">
            <v>ZK114</v>
          </cell>
          <cell r="C434">
            <v>0</v>
          </cell>
          <cell r="D434">
            <v>0</v>
          </cell>
          <cell r="E434">
            <v>-264.5</v>
          </cell>
          <cell r="F434">
            <v>0</v>
          </cell>
        </row>
        <row r="435">
          <cell r="A435" t="str">
            <v>ZK114.K100.C009</v>
          </cell>
          <cell r="B435" t="str">
            <v>ZK114</v>
          </cell>
          <cell r="C435">
            <v>0</v>
          </cell>
          <cell r="D435">
            <v>0</v>
          </cell>
          <cell r="E435">
            <v>150</v>
          </cell>
          <cell r="F435">
            <v>0</v>
          </cell>
        </row>
        <row r="436">
          <cell r="A436" t="str">
            <v>ZK114.K100.C320</v>
          </cell>
          <cell r="B436" t="str">
            <v>ZK114</v>
          </cell>
          <cell r="C436">
            <v>0</v>
          </cell>
          <cell r="D436">
            <v>0</v>
          </cell>
          <cell r="E436">
            <v>150</v>
          </cell>
          <cell r="F436">
            <v>0</v>
          </cell>
        </row>
        <row r="437">
          <cell r="A437" t="str">
            <v>ZK114.K100.C390</v>
          </cell>
          <cell r="B437" t="str">
            <v>ZK114</v>
          </cell>
          <cell r="C437">
            <v>0</v>
          </cell>
          <cell r="D437">
            <v>350</v>
          </cell>
          <cell r="E437">
            <v>150</v>
          </cell>
          <cell r="F437">
            <v>0</v>
          </cell>
        </row>
        <row r="438">
          <cell r="A438" t="str">
            <v>ZK114.K100.C395</v>
          </cell>
          <cell r="B438" t="str">
            <v>ZK114</v>
          </cell>
          <cell r="C438">
            <v>0</v>
          </cell>
          <cell r="D438">
            <v>0</v>
          </cell>
          <cell r="E438">
            <v>375</v>
          </cell>
          <cell r="F438">
            <v>0</v>
          </cell>
        </row>
        <row r="439">
          <cell r="A439" t="str">
            <v>ZK114.K114.C395</v>
          </cell>
          <cell r="B439" t="str">
            <v>ZK114</v>
          </cell>
          <cell r="C439">
            <v>0</v>
          </cell>
          <cell r="D439">
            <v>0</v>
          </cell>
          <cell r="E439">
            <v>203.98</v>
          </cell>
          <cell r="F439">
            <v>0</v>
          </cell>
        </row>
        <row r="440">
          <cell r="A440" t="str">
            <v>ZK114.K115.C009</v>
          </cell>
          <cell r="B440" t="str">
            <v>ZK114</v>
          </cell>
          <cell r="C440">
            <v>0</v>
          </cell>
          <cell r="D440">
            <v>0</v>
          </cell>
          <cell r="E440">
            <v>87.35</v>
          </cell>
          <cell r="F440">
            <v>0</v>
          </cell>
        </row>
        <row r="441">
          <cell r="A441" t="str">
            <v>ZK114.K115.C019</v>
          </cell>
          <cell r="B441" t="str">
            <v>ZK114</v>
          </cell>
          <cell r="C441">
            <v>0</v>
          </cell>
          <cell r="D441">
            <v>0</v>
          </cell>
          <cell r="E441">
            <v>12.4</v>
          </cell>
          <cell r="F441">
            <v>0</v>
          </cell>
        </row>
        <row r="442">
          <cell r="A442" t="str">
            <v>ZK114.K115.C020</v>
          </cell>
          <cell r="B442" t="str">
            <v>ZK114</v>
          </cell>
          <cell r="C442">
            <v>0</v>
          </cell>
          <cell r="D442">
            <v>0</v>
          </cell>
          <cell r="E442">
            <v>32.700000000000003</v>
          </cell>
          <cell r="F442">
            <v>0</v>
          </cell>
        </row>
        <row r="443">
          <cell r="A443" t="str">
            <v>ZK114.K115.C125</v>
          </cell>
          <cell r="B443" t="str">
            <v>ZK114</v>
          </cell>
          <cell r="C443">
            <v>0</v>
          </cell>
          <cell r="D443">
            <v>0</v>
          </cell>
          <cell r="E443">
            <v>32</v>
          </cell>
          <cell r="F443">
            <v>0</v>
          </cell>
        </row>
        <row r="444">
          <cell r="A444" t="str">
            <v>ZK114.K115.C140</v>
          </cell>
          <cell r="B444" t="str">
            <v>ZK114</v>
          </cell>
          <cell r="C444">
            <v>0</v>
          </cell>
          <cell r="D444">
            <v>0</v>
          </cell>
          <cell r="E444">
            <v>24.8</v>
          </cell>
          <cell r="F444">
            <v>0</v>
          </cell>
        </row>
        <row r="445">
          <cell r="A445" t="str">
            <v>ZK114.K115.C274</v>
          </cell>
          <cell r="B445" t="str">
            <v>ZK114</v>
          </cell>
          <cell r="C445">
            <v>0</v>
          </cell>
          <cell r="D445">
            <v>0</v>
          </cell>
          <cell r="E445">
            <v>112.8</v>
          </cell>
          <cell r="F445">
            <v>0</v>
          </cell>
        </row>
        <row r="446">
          <cell r="A446" t="str">
            <v>ZK114.K115.C320</v>
          </cell>
          <cell r="B446" t="str">
            <v>ZK114</v>
          </cell>
          <cell r="C446">
            <v>0</v>
          </cell>
          <cell r="D446">
            <v>0</v>
          </cell>
          <cell r="E446">
            <v>0</v>
          </cell>
          <cell r="F446">
            <v>84.5</v>
          </cell>
        </row>
        <row r="447">
          <cell r="A447" t="str">
            <v>ZK114.K115.C330</v>
          </cell>
          <cell r="B447" t="str">
            <v>ZK114</v>
          </cell>
          <cell r="C447">
            <v>0</v>
          </cell>
          <cell r="D447">
            <v>0</v>
          </cell>
          <cell r="E447">
            <v>6.7</v>
          </cell>
          <cell r="F447">
            <v>0</v>
          </cell>
        </row>
        <row r="448">
          <cell r="A448" t="str">
            <v>ZK114.K115.C395</v>
          </cell>
          <cell r="B448" t="str">
            <v>ZK114</v>
          </cell>
          <cell r="C448">
            <v>0</v>
          </cell>
          <cell r="D448">
            <v>0</v>
          </cell>
          <cell r="E448">
            <v>1809.08</v>
          </cell>
          <cell r="F448">
            <v>0</v>
          </cell>
        </row>
        <row r="449">
          <cell r="A449" t="str">
            <v>ZK114.K115.C530</v>
          </cell>
          <cell r="B449" t="str">
            <v>ZK114</v>
          </cell>
          <cell r="C449">
            <v>0</v>
          </cell>
          <cell r="D449">
            <v>0</v>
          </cell>
          <cell r="E449">
            <v>127.5</v>
          </cell>
          <cell r="F449">
            <v>0</v>
          </cell>
        </row>
        <row r="450">
          <cell r="A450" t="str">
            <v>ZK114.K115.C540</v>
          </cell>
          <cell r="B450" t="str">
            <v>ZK114</v>
          </cell>
          <cell r="C450">
            <v>0</v>
          </cell>
          <cell r="D450">
            <v>0</v>
          </cell>
          <cell r="E450">
            <v>13</v>
          </cell>
          <cell r="F450">
            <v>0</v>
          </cell>
        </row>
        <row r="451">
          <cell r="A451" t="str">
            <v>ZK114.K115.C555</v>
          </cell>
          <cell r="B451" t="str">
            <v>ZK114</v>
          </cell>
          <cell r="C451">
            <v>0</v>
          </cell>
          <cell r="D451">
            <v>0</v>
          </cell>
          <cell r="E451">
            <v>173.7</v>
          </cell>
          <cell r="F451">
            <v>0</v>
          </cell>
        </row>
        <row r="452">
          <cell r="A452" t="str">
            <v>ZK114.K115.C601</v>
          </cell>
          <cell r="B452" t="str">
            <v>ZK114</v>
          </cell>
          <cell r="C452">
            <v>0</v>
          </cell>
          <cell r="D452">
            <v>0</v>
          </cell>
          <cell r="E452">
            <v>39</v>
          </cell>
          <cell r="F452">
            <v>0</v>
          </cell>
        </row>
        <row r="453">
          <cell r="A453" t="str">
            <v>ZK114.K115.C700</v>
          </cell>
          <cell r="B453" t="str">
            <v>ZK114</v>
          </cell>
          <cell r="C453">
            <v>0</v>
          </cell>
          <cell r="D453">
            <v>0</v>
          </cell>
          <cell r="E453">
            <v>26</v>
          </cell>
          <cell r="F453">
            <v>0</v>
          </cell>
        </row>
        <row r="454">
          <cell r="A454" t="str">
            <v>ZK114.K115.C850</v>
          </cell>
          <cell r="B454" t="str">
            <v>ZK114</v>
          </cell>
          <cell r="C454">
            <v>0</v>
          </cell>
          <cell r="D454">
            <v>0</v>
          </cell>
          <cell r="E454">
            <v>16.399999999999999</v>
          </cell>
          <cell r="F454">
            <v>0</v>
          </cell>
        </row>
        <row r="455">
          <cell r="A455" t="str">
            <v>ZK114.K116.C235</v>
          </cell>
          <cell r="B455" t="str">
            <v>ZK114</v>
          </cell>
          <cell r="C455">
            <v>0</v>
          </cell>
          <cell r="D455">
            <v>0</v>
          </cell>
          <cell r="E455">
            <v>37.5</v>
          </cell>
          <cell r="F455">
            <v>0</v>
          </cell>
        </row>
        <row r="456">
          <cell r="A456" t="str">
            <v>ZK114.K116.C395</v>
          </cell>
          <cell r="B456" t="str">
            <v>ZK114</v>
          </cell>
          <cell r="C456">
            <v>0</v>
          </cell>
          <cell r="D456">
            <v>0</v>
          </cell>
          <cell r="E456">
            <v>271.77999999999997</v>
          </cell>
          <cell r="F456">
            <v>0</v>
          </cell>
        </row>
        <row r="457">
          <cell r="A457" t="str">
            <v>ZK114.K117.C395</v>
          </cell>
          <cell r="B457" t="str">
            <v>ZK114</v>
          </cell>
          <cell r="C457">
            <v>0</v>
          </cell>
          <cell r="D457">
            <v>0</v>
          </cell>
          <cell r="E457">
            <v>173.75</v>
          </cell>
          <cell r="F457">
            <v>0</v>
          </cell>
        </row>
        <row r="458">
          <cell r="A458" t="str">
            <v>ZK114.K120.C009</v>
          </cell>
          <cell r="B458" t="str">
            <v>ZK114</v>
          </cell>
          <cell r="C458">
            <v>0</v>
          </cell>
          <cell r="D458">
            <v>0</v>
          </cell>
          <cell r="E458">
            <v>331.21</v>
          </cell>
          <cell r="F458">
            <v>0</v>
          </cell>
        </row>
        <row r="459">
          <cell r="A459" t="str">
            <v>ZK114.K120.C030</v>
          </cell>
          <cell r="B459" t="str">
            <v>ZK114</v>
          </cell>
          <cell r="C459">
            <v>0</v>
          </cell>
          <cell r="D459">
            <v>0</v>
          </cell>
          <cell r="E459">
            <v>58.33</v>
          </cell>
          <cell r="F459">
            <v>0</v>
          </cell>
        </row>
        <row r="460">
          <cell r="A460" t="str">
            <v>ZK114.K120.C130</v>
          </cell>
          <cell r="B460" t="str">
            <v>ZK114</v>
          </cell>
          <cell r="C460">
            <v>0</v>
          </cell>
          <cell r="D460">
            <v>0</v>
          </cell>
          <cell r="E460">
            <v>6.6</v>
          </cell>
          <cell r="F460">
            <v>49.2</v>
          </cell>
        </row>
        <row r="461">
          <cell r="A461" t="str">
            <v>ZK114.K120.C320</v>
          </cell>
          <cell r="B461" t="str">
            <v>ZK114</v>
          </cell>
          <cell r="C461">
            <v>0</v>
          </cell>
          <cell r="D461">
            <v>0</v>
          </cell>
          <cell r="E461">
            <v>467.87</v>
          </cell>
          <cell r="F461">
            <v>0</v>
          </cell>
        </row>
        <row r="462">
          <cell r="A462" t="str">
            <v>ZK114.K120.C395</v>
          </cell>
          <cell r="B462" t="str">
            <v>ZK114</v>
          </cell>
          <cell r="C462">
            <v>0</v>
          </cell>
          <cell r="D462">
            <v>0</v>
          </cell>
          <cell r="E462">
            <v>27</v>
          </cell>
          <cell r="F462">
            <v>0</v>
          </cell>
        </row>
        <row r="463">
          <cell r="A463" t="str">
            <v>ZK114.K130.C603</v>
          </cell>
          <cell r="B463" t="str">
            <v>ZK114</v>
          </cell>
          <cell r="C463">
            <v>0</v>
          </cell>
          <cell r="D463">
            <v>0</v>
          </cell>
          <cell r="E463">
            <v>0</v>
          </cell>
          <cell r="F463">
            <v>449.35</v>
          </cell>
        </row>
        <row r="464">
          <cell r="A464" t="str">
            <v>ZK114.K133.0000</v>
          </cell>
          <cell r="B464" t="str">
            <v>ZK114</v>
          </cell>
          <cell r="C464">
            <v>0</v>
          </cell>
          <cell r="D464">
            <v>26.88</v>
          </cell>
          <cell r="E464">
            <v>0</v>
          </cell>
          <cell r="F464">
            <v>0</v>
          </cell>
        </row>
        <row r="465">
          <cell r="A465" t="str">
            <v>ZK114.K133.C181</v>
          </cell>
          <cell r="B465" t="str">
            <v>ZK114</v>
          </cell>
          <cell r="C465">
            <v>0</v>
          </cell>
          <cell r="D465">
            <v>0</v>
          </cell>
          <cell r="E465">
            <v>19.649999999999999</v>
          </cell>
          <cell r="F465">
            <v>0</v>
          </cell>
        </row>
        <row r="466">
          <cell r="A466" t="str">
            <v>ZK114.K133.C320</v>
          </cell>
          <cell r="B466" t="str">
            <v>ZK114</v>
          </cell>
          <cell r="C466">
            <v>0</v>
          </cell>
          <cell r="D466">
            <v>0</v>
          </cell>
          <cell r="E466">
            <v>13.38</v>
          </cell>
          <cell r="F466">
            <v>0</v>
          </cell>
        </row>
        <row r="467">
          <cell r="A467" t="str">
            <v>ZK114.K133.C390</v>
          </cell>
          <cell r="B467" t="str">
            <v>ZK114</v>
          </cell>
          <cell r="C467">
            <v>0</v>
          </cell>
          <cell r="D467">
            <v>0</v>
          </cell>
          <cell r="E467">
            <v>48.6</v>
          </cell>
          <cell r="F467">
            <v>0</v>
          </cell>
        </row>
        <row r="468">
          <cell r="A468" t="str">
            <v>ZK114.K133.C395</v>
          </cell>
          <cell r="B468" t="str">
            <v>ZK114</v>
          </cell>
          <cell r="C468">
            <v>0</v>
          </cell>
          <cell r="D468">
            <v>0</v>
          </cell>
          <cell r="E468">
            <v>25.44</v>
          </cell>
          <cell r="F468">
            <v>81</v>
          </cell>
        </row>
        <row r="469">
          <cell r="A469" t="str">
            <v>ZK114.K133.C700</v>
          </cell>
          <cell r="B469" t="str">
            <v>ZK114</v>
          </cell>
          <cell r="C469">
            <v>0</v>
          </cell>
          <cell r="D469">
            <v>0</v>
          </cell>
          <cell r="E469">
            <v>26.67</v>
          </cell>
          <cell r="F469">
            <v>0</v>
          </cell>
        </row>
        <row r="470">
          <cell r="A470" t="str">
            <v>ZK114.K170.C390</v>
          </cell>
          <cell r="B470" t="str">
            <v>ZK114</v>
          </cell>
          <cell r="C470">
            <v>0</v>
          </cell>
          <cell r="D470">
            <v>0</v>
          </cell>
          <cell r="E470">
            <v>7409.5</v>
          </cell>
          <cell r="F470">
            <v>150</v>
          </cell>
        </row>
        <row r="471">
          <cell r="A471" t="str">
            <v>ZK114.K176.C140</v>
          </cell>
          <cell r="B471" t="str">
            <v>ZK114</v>
          </cell>
          <cell r="C471">
            <v>0</v>
          </cell>
          <cell r="D471">
            <v>0</v>
          </cell>
          <cell r="E471">
            <v>10</v>
          </cell>
          <cell r="F471">
            <v>0</v>
          </cell>
        </row>
        <row r="472">
          <cell r="A472" t="str">
            <v>ZK114.K190.C390</v>
          </cell>
          <cell r="B472" t="str">
            <v>ZK114</v>
          </cell>
          <cell r="C472">
            <v>0</v>
          </cell>
          <cell r="D472">
            <v>0</v>
          </cell>
          <cell r="E472">
            <v>105</v>
          </cell>
          <cell r="F472">
            <v>0</v>
          </cell>
        </row>
        <row r="473">
          <cell r="A473" t="str">
            <v>ZK114.K219.C155</v>
          </cell>
          <cell r="B473" t="str">
            <v>ZK114</v>
          </cell>
          <cell r="C473">
            <v>0</v>
          </cell>
          <cell r="D473">
            <v>0</v>
          </cell>
          <cell r="E473">
            <v>5.6</v>
          </cell>
          <cell r="F473">
            <v>0</v>
          </cell>
        </row>
        <row r="474">
          <cell r="A474" t="str">
            <v>ZK114.K219.C810</v>
          </cell>
          <cell r="B474" t="str">
            <v>ZK114</v>
          </cell>
          <cell r="C474">
            <v>0</v>
          </cell>
          <cell r="D474">
            <v>0</v>
          </cell>
          <cell r="E474">
            <v>204.71</v>
          </cell>
          <cell r="F474">
            <v>0</v>
          </cell>
        </row>
        <row r="475">
          <cell r="A475" t="str">
            <v>ZK114.K227.C555</v>
          </cell>
          <cell r="B475" t="str">
            <v>ZK114</v>
          </cell>
          <cell r="C475">
            <v>0</v>
          </cell>
          <cell r="D475">
            <v>0</v>
          </cell>
          <cell r="E475">
            <v>4061</v>
          </cell>
          <cell r="F475">
            <v>0</v>
          </cell>
        </row>
        <row r="476">
          <cell r="A476" t="str">
            <v>ZK114.K247.C555</v>
          </cell>
          <cell r="B476" t="str">
            <v>ZK114</v>
          </cell>
          <cell r="C476">
            <v>0</v>
          </cell>
          <cell r="D476">
            <v>0</v>
          </cell>
          <cell r="E476">
            <v>2080.96</v>
          </cell>
          <cell r="F476">
            <v>0</v>
          </cell>
        </row>
        <row r="477">
          <cell r="A477" t="str">
            <v>ZK114.K299.C009</v>
          </cell>
          <cell r="B477" t="str">
            <v>ZK114</v>
          </cell>
          <cell r="C477">
            <v>0</v>
          </cell>
          <cell r="D477">
            <v>5076.1899999999996</v>
          </cell>
          <cell r="E477">
            <v>677.53</v>
          </cell>
          <cell r="F477">
            <v>34.9</v>
          </cell>
        </row>
        <row r="478">
          <cell r="A478" t="str">
            <v>ZK114.K299.C019</v>
          </cell>
          <cell r="B478" t="str">
            <v>ZK114</v>
          </cell>
          <cell r="C478">
            <v>0</v>
          </cell>
          <cell r="D478">
            <v>0</v>
          </cell>
          <cell r="E478">
            <v>331.52</v>
          </cell>
          <cell r="F478">
            <v>0</v>
          </cell>
        </row>
        <row r="479">
          <cell r="A479" t="str">
            <v>ZK114.K299.C020</v>
          </cell>
          <cell r="B479" t="str">
            <v>ZK114</v>
          </cell>
          <cell r="C479">
            <v>0</v>
          </cell>
          <cell r="D479">
            <v>0</v>
          </cell>
          <cell r="E479">
            <v>6.66</v>
          </cell>
          <cell r="F479">
            <v>0</v>
          </cell>
        </row>
        <row r="480">
          <cell r="A480" t="str">
            <v>ZK114.K299.C031</v>
          </cell>
          <cell r="B480" t="str">
            <v>ZK114</v>
          </cell>
          <cell r="C480">
            <v>0</v>
          </cell>
          <cell r="D480">
            <v>0</v>
          </cell>
          <cell r="E480">
            <v>27.28</v>
          </cell>
          <cell r="F480">
            <v>0</v>
          </cell>
        </row>
        <row r="481">
          <cell r="A481" t="str">
            <v>ZK114.K299.C070</v>
          </cell>
          <cell r="B481" t="str">
            <v>ZK114</v>
          </cell>
          <cell r="C481">
            <v>0</v>
          </cell>
          <cell r="D481">
            <v>0</v>
          </cell>
          <cell r="E481">
            <v>1751.61</v>
          </cell>
          <cell r="F481">
            <v>0</v>
          </cell>
        </row>
        <row r="482">
          <cell r="A482" t="str">
            <v>ZK114.K299.C080</v>
          </cell>
          <cell r="B482" t="str">
            <v>ZK114</v>
          </cell>
          <cell r="C482">
            <v>0</v>
          </cell>
          <cell r="D482">
            <v>0</v>
          </cell>
          <cell r="E482">
            <v>103.57</v>
          </cell>
          <cell r="F482">
            <v>0</v>
          </cell>
        </row>
        <row r="483">
          <cell r="A483" t="str">
            <v>ZK114.K299.C100</v>
          </cell>
          <cell r="B483" t="str">
            <v>ZK114</v>
          </cell>
          <cell r="C483">
            <v>0</v>
          </cell>
          <cell r="D483">
            <v>0</v>
          </cell>
          <cell r="E483">
            <v>7687.2</v>
          </cell>
          <cell r="F483">
            <v>0</v>
          </cell>
        </row>
        <row r="484">
          <cell r="A484" t="str">
            <v>ZK114.K299.C115</v>
          </cell>
          <cell r="B484" t="str">
            <v>ZK114</v>
          </cell>
          <cell r="C484">
            <v>0</v>
          </cell>
          <cell r="D484">
            <v>0</v>
          </cell>
          <cell r="E484">
            <v>17.43</v>
          </cell>
          <cell r="F484">
            <v>0</v>
          </cell>
        </row>
        <row r="485">
          <cell r="A485" t="str">
            <v>ZK114.K299.C125</v>
          </cell>
          <cell r="B485" t="str">
            <v>ZK114</v>
          </cell>
          <cell r="C485">
            <v>0</v>
          </cell>
          <cell r="D485">
            <v>0</v>
          </cell>
          <cell r="E485">
            <v>226.13</v>
          </cell>
          <cell r="F485">
            <v>0</v>
          </cell>
        </row>
        <row r="486">
          <cell r="A486" t="str">
            <v>ZK114.K299.C140</v>
          </cell>
          <cell r="B486" t="str">
            <v>ZK114</v>
          </cell>
          <cell r="C486">
            <v>0</v>
          </cell>
          <cell r="D486">
            <v>0</v>
          </cell>
          <cell r="E486">
            <v>291.14999999999998</v>
          </cell>
          <cell r="F486">
            <v>0</v>
          </cell>
        </row>
        <row r="487">
          <cell r="A487" t="str">
            <v>ZK114.K299.C155</v>
          </cell>
          <cell r="B487" t="str">
            <v>ZK114</v>
          </cell>
          <cell r="C487">
            <v>0</v>
          </cell>
          <cell r="D487">
            <v>0</v>
          </cell>
          <cell r="E487">
            <v>688.82</v>
          </cell>
          <cell r="F487">
            <v>200</v>
          </cell>
        </row>
        <row r="488">
          <cell r="A488" t="str">
            <v>ZK114.K299.C181</v>
          </cell>
          <cell r="B488" t="str">
            <v>ZK114</v>
          </cell>
          <cell r="C488">
            <v>0</v>
          </cell>
          <cell r="D488">
            <v>0</v>
          </cell>
          <cell r="E488">
            <v>169</v>
          </cell>
          <cell r="F488">
            <v>0</v>
          </cell>
        </row>
        <row r="489">
          <cell r="A489" t="str">
            <v>ZK114.K299.C205</v>
          </cell>
          <cell r="B489" t="str">
            <v>ZK114</v>
          </cell>
          <cell r="C489">
            <v>0</v>
          </cell>
          <cell r="D489">
            <v>0</v>
          </cell>
          <cell r="E489">
            <v>32</v>
          </cell>
          <cell r="F489">
            <v>0</v>
          </cell>
        </row>
        <row r="490">
          <cell r="A490" t="str">
            <v>ZK114.K299.C265</v>
          </cell>
          <cell r="B490" t="str">
            <v>ZK114</v>
          </cell>
          <cell r="C490">
            <v>0</v>
          </cell>
          <cell r="D490">
            <v>0</v>
          </cell>
          <cell r="E490">
            <v>145.69999999999999</v>
          </cell>
          <cell r="F490">
            <v>0</v>
          </cell>
        </row>
        <row r="491">
          <cell r="A491" t="str">
            <v>ZK114.K299.C290</v>
          </cell>
          <cell r="B491" t="str">
            <v>ZK114</v>
          </cell>
          <cell r="C491">
            <v>0</v>
          </cell>
          <cell r="D491">
            <v>0</v>
          </cell>
          <cell r="E491">
            <v>6.5</v>
          </cell>
          <cell r="F491">
            <v>0</v>
          </cell>
        </row>
        <row r="492">
          <cell r="A492" t="str">
            <v>ZK114.K299.C300</v>
          </cell>
          <cell r="B492" t="str">
            <v>ZK114</v>
          </cell>
          <cell r="C492">
            <v>0</v>
          </cell>
          <cell r="D492">
            <v>0</v>
          </cell>
          <cell r="E492">
            <v>42.9</v>
          </cell>
          <cell r="F492">
            <v>0</v>
          </cell>
        </row>
        <row r="493">
          <cell r="A493" t="str">
            <v>ZK114.K299.C301</v>
          </cell>
          <cell r="B493" t="str">
            <v>ZK114</v>
          </cell>
          <cell r="C493">
            <v>0</v>
          </cell>
          <cell r="D493">
            <v>0</v>
          </cell>
          <cell r="E493">
            <v>330.25</v>
          </cell>
          <cell r="F493">
            <v>0</v>
          </cell>
        </row>
        <row r="494">
          <cell r="A494" t="str">
            <v>ZK114.K299.C302</v>
          </cell>
          <cell r="B494" t="str">
            <v>ZK114</v>
          </cell>
          <cell r="C494">
            <v>0</v>
          </cell>
          <cell r="D494">
            <v>0</v>
          </cell>
          <cell r="E494">
            <v>451.39</v>
          </cell>
          <cell r="F494">
            <v>0</v>
          </cell>
        </row>
        <row r="495">
          <cell r="A495" t="str">
            <v>ZK114.K299.C320</v>
          </cell>
          <cell r="B495" t="str">
            <v>ZK114</v>
          </cell>
          <cell r="C495">
            <v>0</v>
          </cell>
          <cell r="D495">
            <v>0</v>
          </cell>
          <cell r="E495">
            <v>2035.2</v>
          </cell>
          <cell r="F495">
            <v>49.5</v>
          </cell>
        </row>
        <row r="496">
          <cell r="A496" t="str">
            <v>ZK114.K299.C330</v>
          </cell>
          <cell r="B496" t="str">
            <v>ZK114</v>
          </cell>
          <cell r="C496">
            <v>0</v>
          </cell>
          <cell r="D496">
            <v>0</v>
          </cell>
          <cell r="E496">
            <v>528.92999999999995</v>
          </cell>
          <cell r="F496">
            <v>0</v>
          </cell>
        </row>
        <row r="497">
          <cell r="A497" t="str">
            <v>ZK114.K299.C360</v>
          </cell>
          <cell r="B497" t="str">
            <v>ZK114</v>
          </cell>
          <cell r="C497">
            <v>0</v>
          </cell>
          <cell r="D497">
            <v>0</v>
          </cell>
          <cell r="E497">
            <v>343.22</v>
          </cell>
          <cell r="F497">
            <v>0</v>
          </cell>
        </row>
        <row r="498">
          <cell r="A498" t="str">
            <v>ZK114.K299.C390</v>
          </cell>
          <cell r="B498" t="str">
            <v>ZK114</v>
          </cell>
          <cell r="C498">
            <v>0</v>
          </cell>
          <cell r="D498">
            <v>0</v>
          </cell>
          <cell r="E498">
            <v>14.26</v>
          </cell>
          <cell r="F498">
            <v>0</v>
          </cell>
        </row>
        <row r="499">
          <cell r="A499" t="str">
            <v>ZK114.K299.C395</v>
          </cell>
          <cell r="B499" t="str">
            <v>ZK114</v>
          </cell>
          <cell r="C499">
            <v>0</v>
          </cell>
          <cell r="D499">
            <v>0</v>
          </cell>
          <cell r="E499">
            <v>5.6</v>
          </cell>
          <cell r="F499">
            <v>0</v>
          </cell>
        </row>
        <row r="500">
          <cell r="A500" t="str">
            <v>ZK114.K299.C430</v>
          </cell>
          <cell r="B500" t="str">
            <v>ZK114</v>
          </cell>
          <cell r="C500">
            <v>0</v>
          </cell>
          <cell r="D500">
            <v>0</v>
          </cell>
          <cell r="E500">
            <v>93.76</v>
          </cell>
          <cell r="F500">
            <v>0</v>
          </cell>
        </row>
        <row r="501">
          <cell r="A501" t="str">
            <v>ZK114.K299.C500</v>
          </cell>
          <cell r="B501" t="str">
            <v>ZK114</v>
          </cell>
          <cell r="C501">
            <v>0</v>
          </cell>
          <cell r="D501">
            <v>0</v>
          </cell>
          <cell r="E501">
            <v>970.61</v>
          </cell>
          <cell r="F501">
            <v>440</v>
          </cell>
        </row>
        <row r="502">
          <cell r="A502" t="str">
            <v>ZK114.K299.C555</v>
          </cell>
          <cell r="B502" t="str">
            <v>ZK114</v>
          </cell>
          <cell r="C502">
            <v>0</v>
          </cell>
          <cell r="D502">
            <v>0</v>
          </cell>
          <cell r="E502">
            <v>11173.29</v>
          </cell>
          <cell r="F502">
            <v>7801.23</v>
          </cell>
        </row>
        <row r="503">
          <cell r="A503" t="str">
            <v>ZK114.K299.C600</v>
          </cell>
          <cell r="B503" t="str">
            <v>ZK114</v>
          </cell>
          <cell r="C503">
            <v>0</v>
          </cell>
          <cell r="D503">
            <v>0</v>
          </cell>
          <cell r="E503">
            <v>7</v>
          </cell>
          <cell r="F503">
            <v>0</v>
          </cell>
        </row>
        <row r="504">
          <cell r="A504" t="str">
            <v>ZK114.K299.C700</v>
          </cell>
          <cell r="B504" t="str">
            <v>ZK114</v>
          </cell>
          <cell r="C504">
            <v>0</v>
          </cell>
          <cell r="D504">
            <v>0</v>
          </cell>
          <cell r="E504">
            <v>822.58</v>
          </cell>
          <cell r="F504">
            <v>76</v>
          </cell>
        </row>
        <row r="505">
          <cell r="A505" t="str">
            <v>ZK114.K299.I001</v>
          </cell>
          <cell r="B505" t="str">
            <v>ZK114</v>
          </cell>
          <cell r="C505">
            <v>0</v>
          </cell>
          <cell r="D505">
            <v>0</v>
          </cell>
          <cell r="E505">
            <v>639.91999999999996</v>
          </cell>
          <cell r="F505">
            <v>344</v>
          </cell>
        </row>
        <row r="506">
          <cell r="A506" t="str">
            <v>ZK200.0001</v>
          </cell>
          <cell r="B506" t="str">
            <v>ZK200</v>
          </cell>
          <cell r="C506">
            <v>0</v>
          </cell>
          <cell r="D506">
            <v>0</v>
          </cell>
          <cell r="E506">
            <v>0</v>
          </cell>
          <cell r="F506">
            <v>0</v>
          </cell>
        </row>
        <row r="507">
          <cell r="A507" t="str">
            <v>ZK200.0008</v>
          </cell>
          <cell r="B507" t="str">
            <v>ZK200</v>
          </cell>
          <cell r="C507">
            <v>0</v>
          </cell>
          <cell r="D507">
            <v>0</v>
          </cell>
          <cell r="E507">
            <v>0</v>
          </cell>
          <cell r="F507">
            <v>0</v>
          </cell>
        </row>
        <row r="508">
          <cell r="A508" t="str">
            <v>ZK200.0009</v>
          </cell>
          <cell r="B508" t="str">
            <v>ZK200</v>
          </cell>
          <cell r="C508">
            <v>0</v>
          </cell>
          <cell r="D508">
            <v>0</v>
          </cell>
          <cell r="E508">
            <v>0</v>
          </cell>
          <cell r="F508">
            <v>0</v>
          </cell>
        </row>
        <row r="509">
          <cell r="A509" t="str">
            <v>ZK200.4810</v>
          </cell>
          <cell r="B509" t="str">
            <v>ZK200</v>
          </cell>
          <cell r="C509">
            <v>0</v>
          </cell>
          <cell r="D509">
            <v>0</v>
          </cell>
          <cell r="E509">
            <v>0</v>
          </cell>
          <cell r="F509">
            <v>0</v>
          </cell>
        </row>
        <row r="510">
          <cell r="A510" t="str">
            <v>ZK200.K001</v>
          </cell>
          <cell r="B510" t="str">
            <v>ZK200</v>
          </cell>
          <cell r="C510">
            <v>0</v>
          </cell>
          <cell r="D510">
            <v>0</v>
          </cell>
          <cell r="E510">
            <v>0</v>
          </cell>
          <cell r="F510">
            <v>0</v>
          </cell>
        </row>
        <row r="511">
          <cell r="A511" t="str">
            <v>ZK200.K006</v>
          </cell>
          <cell r="B511" t="str">
            <v>ZK200</v>
          </cell>
          <cell r="C511">
            <v>0</v>
          </cell>
          <cell r="D511">
            <v>0</v>
          </cell>
          <cell r="E511">
            <v>0</v>
          </cell>
          <cell r="F511">
            <v>0</v>
          </cell>
        </row>
        <row r="512">
          <cell r="A512" t="str">
            <v>ZK200.K100</v>
          </cell>
          <cell r="B512" t="str">
            <v>ZK200</v>
          </cell>
          <cell r="C512">
            <v>0</v>
          </cell>
          <cell r="D512">
            <v>526.24</v>
          </cell>
          <cell r="E512">
            <v>3518.7</v>
          </cell>
          <cell r="F512">
            <v>0</v>
          </cell>
        </row>
        <row r="513">
          <cell r="A513" t="str">
            <v>ZK200.K102</v>
          </cell>
          <cell r="B513" t="str">
            <v>ZK200</v>
          </cell>
          <cell r="C513">
            <v>0</v>
          </cell>
          <cell r="D513">
            <v>7060.95</v>
          </cell>
          <cell r="E513">
            <v>1725</v>
          </cell>
          <cell r="F513">
            <v>0</v>
          </cell>
        </row>
        <row r="514">
          <cell r="A514" t="str">
            <v>ZK200.K104</v>
          </cell>
          <cell r="B514" t="str">
            <v>ZK200</v>
          </cell>
          <cell r="C514">
            <v>0</v>
          </cell>
          <cell r="D514">
            <v>318.92</v>
          </cell>
          <cell r="E514">
            <v>408</v>
          </cell>
          <cell r="F514">
            <v>0</v>
          </cell>
        </row>
        <row r="515">
          <cell r="A515" t="str">
            <v>ZK200.K115</v>
          </cell>
          <cell r="B515" t="str">
            <v>ZK200</v>
          </cell>
          <cell r="C515">
            <v>0</v>
          </cell>
          <cell r="D515">
            <v>3449.29</v>
          </cell>
          <cell r="E515">
            <v>16858.419999999998</v>
          </cell>
          <cell r="F515">
            <v>0</v>
          </cell>
        </row>
        <row r="516">
          <cell r="A516" t="str">
            <v>ZK200.K116</v>
          </cell>
          <cell r="B516" t="str">
            <v>ZK200</v>
          </cell>
          <cell r="C516">
            <v>0</v>
          </cell>
          <cell r="D516">
            <v>610.95000000000005</v>
          </cell>
          <cell r="E516">
            <v>6442.32</v>
          </cell>
          <cell r="F516">
            <v>844.14</v>
          </cell>
        </row>
        <row r="517">
          <cell r="A517" t="str">
            <v>ZK200.K117</v>
          </cell>
          <cell r="B517" t="str">
            <v>ZK200</v>
          </cell>
          <cell r="C517">
            <v>0</v>
          </cell>
          <cell r="D517">
            <v>0</v>
          </cell>
          <cell r="E517">
            <v>24.42</v>
          </cell>
          <cell r="F517">
            <v>0</v>
          </cell>
        </row>
        <row r="518">
          <cell r="A518" t="str">
            <v>ZK200.K119</v>
          </cell>
          <cell r="B518" t="str">
            <v>ZK200</v>
          </cell>
          <cell r="C518">
            <v>0</v>
          </cell>
          <cell r="D518">
            <v>127.93</v>
          </cell>
          <cell r="E518">
            <v>0</v>
          </cell>
          <cell r="F518">
            <v>0</v>
          </cell>
        </row>
        <row r="519">
          <cell r="A519" t="str">
            <v>ZK200.K120</v>
          </cell>
          <cell r="B519" t="str">
            <v>ZK200</v>
          </cell>
          <cell r="C519">
            <v>0</v>
          </cell>
          <cell r="D519">
            <v>1471.81</v>
          </cell>
          <cell r="E519">
            <v>1730.01</v>
          </cell>
          <cell r="F519">
            <v>375.77000000000004</v>
          </cell>
        </row>
        <row r="520">
          <cell r="A520" t="str">
            <v>ZK200.K130</v>
          </cell>
          <cell r="B520" t="str">
            <v>ZK200</v>
          </cell>
          <cell r="C520">
            <v>0</v>
          </cell>
          <cell r="D520">
            <v>0</v>
          </cell>
          <cell r="E520">
            <v>394.03</v>
          </cell>
          <cell r="F520">
            <v>0</v>
          </cell>
        </row>
        <row r="521">
          <cell r="A521" t="str">
            <v>ZK200.K133</v>
          </cell>
          <cell r="B521" t="str">
            <v>ZK200</v>
          </cell>
          <cell r="C521">
            <v>0</v>
          </cell>
          <cell r="D521">
            <v>441.7</v>
          </cell>
          <cell r="E521">
            <v>1781.49</v>
          </cell>
          <cell r="F521">
            <v>0</v>
          </cell>
        </row>
        <row r="522">
          <cell r="A522" t="str">
            <v>ZK200.K134</v>
          </cell>
          <cell r="B522" t="str">
            <v>ZK200</v>
          </cell>
          <cell r="C522">
            <v>0</v>
          </cell>
          <cell r="D522">
            <v>0</v>
          </cell>
          <cell r="E522">
            <v>9102.59</v>
          </cell>
          <cell r="F522">
            <v>0</v>
          </cell>
        </row>
        <row r="523">
          <cell r="A523" t="str">
            <v>ZK200.K136</v>
          </cell>
          <cell r="B523" t="str">
            <v>ZK200</v>
          </cell>
          <cell r="C523">
            <v>0</v>
          </cell>
          <cell r="D523">
            <v>0</v>
          </cell>
          <cell r="E523">
            <v>306.35000000000002</v>
          </cell>
          <cell r="F523">
            <v>0</v>
          </cell>
        </row>
        <row r="524">
          <cell r="A524" t="str">
            <v>ZK200.K138</v>
          </cell>
          <cell r="B524" t="str">
            <v>ZK200</v>
          </cell>
          <cell r="C524">
            <v>0</v>
          </cell>
          <cell r="D524">
            <v>545.5</v>
          </cell>
          <cell r="E524">
            <v>281.58</v>
          </cell>
          <cell r="F524">
            <v>0</v>
          </cell>
        </row>
        <row r="525">
          <cell r="A525" t="str">
            <v>ZK200.K175</v>
          </cell>
          <cell r="B525" t="str">
            <v>ZK200</v>
          </cell>
          <cell r="C525">
            <v>0</v>
          </cell>
          <cell r="D525">
            <v>0</v>
          </cell>
          <cell r="E525">
            <v>341.96</v>
          </cell>
          <cell r="F525">
            <v>0</v>
          </cell>
        </row>
        <row r="526">
          <cell r="A526" t="str">
            <v>ZK200.K300</v>
          </cell>
          <cell r="B526" t="str">
            <v>ZK200</v>
          </cell>
          <cell r="C526">
            <v>0</v>
          </cell>
          <cell r="D526">
            <v>928.32</v>
          </cell>
          <cell r="E526">
            <v>15685.4</v>
          </cell>
          <cell r="F526">
            <v>4161.2</v>
          </cell>
        </row>
        <row r="527">
          <cell r="A527" t="str">
            <v>ZK200.K302</v>
          </cell>
          <cell r="B527" t="str">
            <v>ZK200</v>
          </cell>
          <cell r="C527">
            <v>0</v>
          </cell>
          <cell r="D527">
            <v>0</v>
          </cell>
          <cell r="E527">
            <v>226.52</v>
          </cell>
          <cell r="F527">
            <v>0</v>
          </cell>
        </row>
        <row r="528">
          <cell r="A528" t="str">
            <v>ZK200.K303</v>
          </cell>
          <cell r="B528" t="str">
            <v>ZK200</v>
          </cell>
          <cell r="C528">
            <v>0</v>
          </cell>
          <cell r="D528">
            <v>0</v>
          </cell>
          <cell r="E528">
            <v>19</v>
          </cell>
          <cell r="F528">
            <v>0</v>
          </cell>
        </row>
        <row r="529">
          <cell r="A529" t="str">
            <v>ZK200.K306</v>
          </cell>
          <cell r="B529" t="str">
            <v>ZK200</v>
          </cell>
          <cell r="C529">
            <v>0</v>
          </cell>
          <cell r="D529">
            <v>24980</v>
          </cell>
          <cell r="E529">
            <v>10707.59</v>
          </cell>
          <cell r="F529">
            <v>770</v>
          </cell>
        </row>
        <row r="530">
          <cell r="A530" t="str">
            <v>ZK200.K307</v>
          </cell>
          <cell r="B530" t="str">
            <v>ZK200</v>
          </cell>
          <cell r="C530">
            <v>0</v>
          </cell>
          <cell r="D530">
            <v>20985.3</v>
          </cell>
          <cell r="E530">
            <v>2775.95</v>
          </cell>
          <cell r="F530">
            <v>0</v>
          </cell>
        </row>
        <row r="531">
          <cell r="A531" t="str">
            <v>ZK200.K308</v>
          </cell>
          <cell r="B531" t="str">
            <v>ZK200</v>
          </cell>
          <cell r="C531">
            <v>0</v>
          </cell>
          <cell r="D531">
            <v>0</v>
          </cell>
          <cell r="E531">
            <v>20.82</v>
          </cell>
          <cell r="F531">
            <v>0</v>
          </cell>
        </row>
        <row r="532">
          <cell r="A532" t="str">
            <v>ZK200.K317</v>
          </cell>
          <cell r="B532" t="str">
            <v>ZK200</v>
          </cell>
          <cell r="C532">
            <v>0</v>
          </cell>
          <cell r="D532">
            <v>0</v>
          </cell>
          <cell r="E532">
            <v>91.8</v>
          </cell>
          <cell r="F532">
            <v>0</v>
          </cell>
        </row>
        <row r="533">
          <cell r="A533" t="str">
            <v>ZK200.K335</v>
          </cell>
          <cell r="B533" t="str">
            <v>ZK200</v>
          </cell>
          <cell r="C533">
            <v>0</v>
          </cell>
          <cell r="D533">
            <v>0</v>
          </cell>
          <cell r="E533">
            <v>4.5</v>
          </cell>
          <cell r="F533">
            <v>0</v>
          </cell>
        </row>
        <row r="534">
          <cell r="A534" t="str">
            <v>ZK200.K342</v>
          </cell>
          <cell r="B534" t="str">
            <v>ZK200</v>
          </cell>
          <cell r="C534">
            <v>0</v>
          </cell>
          <cell r="D534">
            <v>0</v>
          </cell>
          <cell r="E534">
            <v>8</v>
          </cell>
          <cell r="F534">
            <v>0</v>
          </cell>
        </row>
        <row r="535">
          <cell r="A535" t="str">
            <v>ZK201.K005</v>
          </cell>
          <cell r="B535" t="str">
            <v>ZK201</v>
          </cell>
          <cell r="C535">
            <v>0</v>
          </cell>
          <cell r="D535">
            <v>0</v>
          </cell>
          <cell r="E535">
            <v>-34652</v>
          </cell>
          <cell r="F535">
            <v>0</v>
          </cell>
        </row>
        <row r="536">
          <cell r="A536" t="str">
            <v>ZK201.K104</v>
          </cell>
          <cell r="B536" t="str">
            <v>ZK201</v>
          </cell>
          <cell r="C536">
            <v>0</v>
          </cell>
          <cell r="D536">
            <v>0</v>
          </cell>
          <cell r="E536">
            <v>0</v>
          </cell>
          <cell r="F536">
            <v>0</v>
          </cell>
        </row>
        <row r="537">
          <cell r="A537" t="str">
            <v>ZK201.K115</v>
          </cell>
          <cell r="B537" t="str">
            <v>ZK201</v>
          </cell>
          <cell r="C537">
            <v>0</v>
          </cell>
          <cell r="D537">
            <v>0</v>
          </cell>
          <cell r="E537">
            <v>159.72999999999999</v>
          </cell>
          <cell r="F537">
            <v>0</v>
          </cell>
        </row>
        <row r="538">
          <cell r="A538" t="str">
            <v>ZK201.K138</v>
          </cell>
          <cell r="B538" t="str">
            <v>ZK201</v>
          </cell>
          <cell r="C538">
            <v>0</v>
          </cell>
          <cell r="D538">
            <v>4424</v>
          </cell>
          <cell r="E538">
            <v>114046.59</v>
          </cell>
          <cell r="F538">
            <v>0</v>
          </cell>
        </row>
        <row r="539">
          <cell r="A539" t="str">
            <v>ZK201.K158</v>
          </cell>
          <cell r="B539" t="str">
            <v>ZK201</v>
          </cell>
          <cell r="C539">
            <v>0</v>
          </cell>
          <cell r="D539">
            <v>8010</v>
          </cell>
          <cell r="E539">
            <v>7822.5</v>
          </cell>
          <cell r="F539">
            <v>0</v>
          </cell>
        </row>
        <row r="540">
          <cell r="A540" t="str">
            <v>ZK201.K159</v>
          </cell>
          <cell r="B540" t="str">
            <v>ZK201</v>
          </cell>
          <cell r="C540">
            <v>0</v>
          </cell>
          <cell r="D540">
            <v>5800</v>
          </cell>
          <cell r="E540">
            <v>12552.5</v>
          </cell>
          <cell r="F540">
            <v>2517.5</v>
          </cell>
        </row>
        <row r="541">
          <cell r="A541" t="str">
            <v>ZK201.K160</v>
          </cell>
          <cell r="B541" t="str">
            <v>ZK201</v>
          </cell>
          <cell r="C541">
            <v>0</v>
          </cell>
          <cell r="D541">
            <v>1300</v>
          </cell>
          <cell r="E541">
            <v>57360.35</v>
          </cell>
          <cell r="F541">
            <v>2795</v>
          </cell>
        </row>
        <row r="542">
          <cell r="A542" t="str">
            <v>ZK201.K201</v>
          </cell>
          <cell r="B542" t="str">
            <v>ZK201</v>
          </cell>
          <cell r="C542">
            <v>0</v>
          </cell>
          <cell r="D542">
            <v>0</v>
          </cell>
          <cell r="E542">
            <v>0</v>
          </cell>
          <cell r="F542">
            <v>0</v>
          </cell>
        </row>
        <row r="543">
          <cell r="A543" t="str">
            <v>ZK201.K301</v>
          </cell>
          <cell r="B543" t="str">
            <v>ZK201</v>
          </cell>
          <cell r="C543">
            <v>0</v>
          </cell>
          <cell r="D543">
            <v>131202.65</v>
          </cell>
          <cell r="E543">
            <v>12489.88</v>
          </cell>
          <cell r="F543">
            <v>0</v>
          </cell>
        </row>
        <row r="544">
          <cell r="A544" t="str">
            <v>ZK201.K302</v>
          </cell>
          <cell r="B544" t="str">
            <v>ZK201</v>
          </cell>
          <cell r="C544">
            <v>0</v>
          </cell>
          <cell r="D544">
            <v>0</v>
          </cell>
          <cell r="E544">
            <v>317289</v>
          </cell>
          <cell r="F544">
            <v>19534</v>
          </cell>
        </row>
        <row r="545">
          <cell r="A545" t="str">
            <v>ZK201.K303</v>
          </cell>
          <cell r="B545" t="str">
            <v>ZK201</v>
          </cell>
          <cell r="C545">
            <v>0</v>
          </cell>
          <cell r="D545">
            <v>12640.25</v>
          </cell>
          <cell r="E545">
            <v>96358.28</v>
          </cell>
          <cell r="F545">
            <v>9253</v>
          </cell>
        </row>
        <row r="546">
          <cell r="A546" t="str">
            <v>ZK201.K304</v>
          </cell>
          <cell r="B546" t="str">
            <v>ZK201</v>
          </cell>
          <cell r="C546">
            <v>0</v>
          </cell>
          <cell r="D546">
            <v>50397.43</v>
          </cell>
          <cell r="E546">
            <v>309495.88</v>
          </cell>
          <cell r="F546">
            <v>79041.3</v>
          </cell>
        </row>
        <row r="547">
          <cell r="A547" t="str">
            <v>ZK201.K305</v>
          </cell>
          <cell r="B547" t="str">
            <v>ZK201</v>
          </cell>
          <cell r="C547">
            <v>0</v>
          </cell>
          <cell r="D547">
            <v>0</v>
          </cell>
          <cell r="E547">
            <v>33481</v>
          </cell>
          <cell r="F547">
            <v>50000</v>
          </cell>
        </row>
        <row r="548">
          <cell r="A548" t="str">
            <v>ZK201.K307</v>
          </cell>
          <cell r="B548" t="str">
            <v>ZK201</v>
          </cell>
          <cell r="C548">
            <v>0</v>
          </cell>
          <cell r="D548">
            <v>0</v>
          </cell>
          <cell r="E548">
            <v>6053</v>
          </cell>
          <cell r="F548">
            <v>0</v>
          </cell>
        </row>
        <row r="549">
          <cell r="A549" t="str">
            <v>ZK201.K308</v>
          </cell>
          <cell r="B549" t="str">
            <v>ZK201</v>
          </cell>
          <cell r="C549">
            <v>0</v>
          </cell>
          <cell r="D549">
            <v>264</v>
          </cell>
          <cell r="E549">
            <v>25098.47</v>
          </cell>
          <cell r="F549">
            <v>2501.91</v>
          </cell>
        </row>
        <row r="550">
          <cell r="A550" t="str">
            <v>ZK201.K309</v>
          </cell>
          <cell r="B550" t="str">
            <v>ZK201</v>
          </cell>
          <cell r="C550">
            <v>0</v>
          </cell>
          <cell r="D550">
            <v>3017.37</v>
          </cell>
          <cell r="E550">
            <v>5792</v>
          </cell>
          <cell r="F550">
            <v>0</v>
          </cell>
        </row>
        <row r="551">
          <cell r="A551" t="str">
            <v>ZK201.K310</v>
          </cell>
          <cell r="B551" t="str">
            <v>ZK201</v>
          </cell>
          <cell r="C551">
            <v>0</v>
          </cell>
          <cell r="D551">
            <v>0</v>
          </cell>
          <cell r="E551">
            <v>39553.5</v>
          </cell>
          <cell r="F551">
            <v>0</v>
          </cell>
        </row>
        <row r="552">
          <cell r="A552" t="str">
            <v>ZK201.K334</v>
          </cell>
          <cell r="B552" t="str">
            <v>ZK201</v>
          </cell>
          <cell r="C552">
            <v>0</v>
          </cell>
          <cell r="D552">
            <v>0</v>
          </cell>
          <cell r="E552">
            <v>0</v>
          </cell>
          <cell r="F552">
            <v>0</v>
          </cell>
        </row>
        <row r="553">
          <cell r="A553" t="str">
            <v>ZK202.K115</v>
          </cell>
          <cell r="B553" t="str">
            <v>ZK202</v>
          </cell>
          <cell r="C553">
            <v>0</v>
          </cell>
          <cell r="D553">
            <v>0</v>
          </cell>
          <cell r="E553">
            <v>3407.19</v>
          </cell>
          <cell r="F553">
            <v>0</v>
          </cell>
        </row>
        <row r="554">
          <cell r="A554" t="str">
            <v>ZK202.K116</v>
          </cell>
          <cell r="B554" t="str">
            <v>ZK202</v>
          </cell>
          <cell r="C554">
            <v>0</v>
          </cell>
          <cell r="D554">
            <v>0</v>
          </cell>
          <cell r="E554">
            <v>2077.9899999999998</v>
          </cell>
          <cell r="F554">
            <v>147.82</v>
          </cell>
        </row>
        <row r="555">
          <cell r="A555" t="str">
            <v>ZK202.K160</v>
          </cell>
          <cell r="B555" t="str">
            <v>ZK202</v>
          </cell>
          <cell r="C555">
            <v>0</v>
          </cell>
          <cell r="D555">
            <v>150</v>
          </cell>
          <cell r="E555">
            <v>6124.75</v>
          </cell>
          <cell r="F555">
            <v>4500</v>
          </cell>
        </row>
        <row r="556">
          <cell r="A556" t="str">
            <v>ZK202.K316</v>
          </cell>
          <cell r="B556" t="str">
            <v>ZK202</v>
          </cell>
          <cell r="C556">
            <v>0</v>
          </cell>
          <cell r="D556">
            <v>3125</v>
          </cell>
          <cell r="E556">
            <v>88500</v>
          </cell>
          <cell r="F556">
            <v>101500</v>
          </cell>
        </row>
        <row r="557">
          <cell r="A557" t="str">
            <v>ZK202.K317</v>
          </cell>
          <cell r="B557" t="str">
            <v>ZK202</v>
          </cell>
          <cell r="C557">
            <v>0</v>
          </cell>
          <cell r="D557">
            <v>0</v>
          </cell>
          <cell r="E557">
            <v>2708.06</v>
          </cell>
          <cell r="F557">
            <v>279</v>
          </cell>
        </row>
        <row r="558">
          <cell r="A558" t="str">
            <v>ZK202.K318</v>
          </cell>
          <cell r="B558" t="str">
            <v>ZK202</v>
          </cell>
          <cell r="C558">
            <v>0</v>
          </cell>
          <cell r="D558">
            <v>0</v>
          </cell>
          <cell r="E558">
            <v>5841.37</v>
          </cell>
          <cell r="F558">
            <v>0</v>
          </cell>
        </row>
        <row r="559">
          <cell r="A559" t="str">
            <v>ZK202.K319</v>
          </cell>
          <cell r="B559" t="str">
            <v>ZK202</v>
          </cell>
          <cell r="C559">
            <v>0</v>
          </cell>
          <cell r="D559">
            <v>0</v>
          </cell>
          <cell r="E559">
            <v>17219.59</v>
          </cell>
          <cell r="F559">
            <v>0</v>
          </cell>
        </row>
        <row r="560">
          <cell r="A560" t="str">
            <v>ZK203.K005</v>
          </cell>
          <cell r="B560" t="str">
            <v>ZK203</v>
          </cell>
          <cell r="C560">
            <v>0</v>
          </cell>
          <cell r="D560">
            <v>0</v>
          </cell>
          <cell r="E560">
            <v>-750</v>
          </cell>
          <cell r="F560">
            <v>0</v>
          </cell>
        </row>
        <row r="561">
          <cell r="A561" t="str">
            <v>ZK203.K130</v>
          </cell>
          <cell r="B561" t="str">
            <v>ZK203</v>
          </cell>
          <cell r="C561">
            <v>0</v>
          </cell>
          <cell r="D561">
            <v>20.63</v>
          </cell>
          <cell r="E561">
            <v>0</v>
          </cell>
          <cell r="F561">
            <v>0</v>
          </cell>
        </row>
        <row r="562">
          <cell r="A562" t="str">
            <v>ZK203.K133</v>
          </cell>
          <cell r="B562" t="str">
            <v>ZK203</v>
          </cell>
          <cell r="C562">
            <v>0</v>
          </cell>
          <cell r="D562">
            <v>0</v>
          </cell>
          <cell r="E562">
            <v>101.84</v>
          </cell>
          <cell r="F562">
            <v>0</v>
          </cell>
        </row>
        <row r="563">
          <cell r="A563" t="str">
            <v>ZK203.K160</v>
          </cell>
          <cell r="B563" t="str">
            <v>ZK203</v>
          </cell>
          <cell r="C563">
            <v>0</v>
          </cell>
          <cell r="D563">
            <v>200</v>
          </cell>
          <cell r="E563">
            <v>20307.5</v>
          </cell>
          <cell r="F563">
            <v>28968.75</v>
          </cell>
        </row>
        <row r="564">
          <cell r="A564" t="str">
            <v>ZK203.K310</v>
          </cell>
          <cell r="B564" t="str">
            <v>ZK203</v>
          </cell>
          <cell r="C564">
            <v>0</v>
          </cell>
          <cell r="D564">
            <v>-20.63</v>
          </cell>
          <cell r="E564">
            <v>0</v>
          </cell>
          <cell r="F564">
            <v>0</v>
          </cell>
        </row>
        <row r="565">
          <cell r="A565" t="str">
            <v>ZK203.K324</v>
          </cell>
          <cell r="B565" t="str">
            <v>ZK203</v>
          </cell>
          <cell r="C565">
            <v>0</v>
          </cell>
          <cell r="D565">
            <v>66069.62</v>
          </cell>
          <cell r="E565">
            <v>241377.82</v>
          </cell>
          <cell r="F565">
            <v>0</v>
          </cell>
        </row>
        <row r="566">
          <cell r="A566" t="str">
            <v>ZK203.K325</v>
          </cell>
          <cell r="B566" t="str">
            <v>ZK203</v>
          </cell>
          <cell r="C566">
            <v>0</v>
          </cell>
          <cell r="D566">
            <v>0</v>
          </cell>
          <cell r="E566">
            <v>73873.759999999995</v>
          </cell>
          <cell r="F566">
            <v>42577.74</v>
          </cell>
        </row>
        <row r="567">
          <cell r="A567" t="str">
            <v>ZK203.K326</v>
          </cell>
          <cell r="B567" t="str">
            <v>ZK203</v>
          </cell>
          <cell r="C567">
            <v>0</v>
          </cell>
          <cell r="D567">
            <v>20426.55</v>
          </cell>
          <cell r="E567">
            <v>132479.25</v>
          </cell>
          <cell r="F567">
            <v>87593.97</v>
          </cell>
        </row>
        <row r="568">
          <cell r="A568" t="str">
            <v>ZK203.K327</v>
          </cell>
          <cell r="B568" t="str">
            <v>ZK203</v>
          </cell>
          <cell r="C568">
            <v>0</v>
          </cell>
          <cell r="D568">
            <v>11193.32</v>
          </cell>
          <cell r="E568">
            <v>48846.69</v>
          </cell>
          <cell r="F568">
            <v>97</v>
          </cell>
        </row>
        <row r="569">
          <cell r="A569" t="str">
            <v>ZK203.K329</v>
          </cell>
          <cell r="B569" t="str">
            <v>ZK203</v>
          </cell>
          <cell r="C569">
            <v>0</v>
          </cell>
          <cell r="D569">
            <v>1502.65</v>
          </cell>
          <cell r="E569">
            <v>17749.400000000001</v>
          </cell>
          <cell r="F569">
            <v>0</v>
          </cell>
        </row>
        <row r="570">
          <cell r="A570" t="str">
            <v>ZK204.K115</v>
          </cell>
          <cell r="B570" t="str">
            <v>ZK204</v>
          </cell>
          <cell r="C570">
            <v>0</v>
          </cell>
          <cell r="D570">
            <v>0</v>
          </cell>
          <cell r="E570">
            <v>0</v>
          </cell>
          <cell r="F570">
            <v>0</v>
          </cell>
        </row>
        <row r="571">
          <cell r="A571" t="str">
            <v>ZK204.K133</v>
          </cell>
          <cell r="B571" t="str">
            <v>ZK204</v>
          </cell>
          <cell r="C571">
            <v>0</v>
          </cell>
          <cell r="D571">
            <v>0</v>
          </cell>
          <cell r="E571">
            <v>0</v>
          </cell>
          <cell r="F571">
            <v>0</v>
          </cell>
        </row>
        <row r="572">
          <cell r="A572" t="str">
            <v>ZK204.K134</v>
          </cell>
          <cell r="B572" t="str">
            <v>ZK204</v>
          </cell>
          <cell r="C572">
            <v>0</v>
          </cell>
          <cell r="D572">
            <v>0</v>
          </cell>
          <cell r="E572">
            <v>0</v>
          </cell>
          <cell r="F572">
            <v>0</v>
          </cell>
        </row>
        <row r="573">
          <cell r="A573" t="str">
            <v>ZK204.K160</v>
          </cell>
          <cell r="B573" t="str">
            <v>ZK204</v>
          </cell>
          <cell r="C573">
            <v>0</v>
          </cell>
          <cell r="D573">
            <v>0</v>
          </cell>
          <cell r="E573">
            <v>3548.85</v>
          </cell>
          <cell r="F573">
            <v>0</v>
          </cell>
        </row>
        <row r="574">
          <cell r="A574" t="str">
            <v>ZK204.K334</v>
          </cell>
          <cell r="B574" t="str">
            <v>ZK204</v>
          </cell>
          <cell r="C574">
            <v>0</v>
          </cell>
          <cell r="D574">
            <v>28667.58</v>
          </cell>
          <cell r="E574">
            <v>92045</v>
          </cell>
          <cell r="F574">
            <v>2610</v>
          </cell>
        </row>
        <row r="575">
          <cell r="A575" t="str">
            <v>ZK204.K335</v>
          </cell>
          <cell r="B575" t="str">
            <v>ZK204</v>
          </cell>
          <cell r="C575">
            <v>0</v>
          </cell>
          <cell r="D575">
            <v>4267.95</v>
          </cell>
          <cell r="E575">
            <v>56789.23</v>
          </cell>
          <cell r="F575">
            <v>3464.3</v>
          </cell>
        </row>
        <row r="576">
          <cell r="A576" t="str">
            <v>ZK204.K336</v>
          </cell>
          <cell r="B576" t="str">
            <v>ZK204</v>
          </cell>
          <cell r="C576">
            <v>0</v>
          </cell>
          <cell r="D576">
            <v>870.1</v>
          </cell>
          <cell r="E576">
            <v>10430.83</v>
          </cell>
          <cell r="F576">
            <v>1035</v>
          </cell>
        </row>
        <row r="577">
          <cell r="A577" t="str">
            <v>ZK204.K352</v>
          </cell>
          <cell r="B577" t="str">
            <v>ZK204</v>
          </cell>
          <cell r="C577">
            <v>0</v>
          </cell>
          <cell r="D577">
            <v>0</v>
          </cell>
          <cell r="E577">
            <v>0</v>
          </cell>
          <cell r="F577">
            <v>0</v>
          </cell>
        </row>
        <row r="578">
          <cell r="A578" t="str">
            <v>ZK204.K353</v>
          </cell>
          <cell r="B578" t="str">
            <v>ZK204</v>
          </cell>
          <cell r="C578">
            <v>0</v>
          </cell>
          <cell r="D578">
            <v>0</v>
          </cell>
          <cell r="E578">
            <v>0</v>
          </cell>
          <cell r="F578">
            <v>0</v>
          </cell>
        </row>
        <row r="579">
          <cell r="A579" t="str">
            <v>ZK204.K355</v>
          </cell>
          <cell r="B579" t="str">
            <v>ZK204</v>
          </cell>
          <cell r="C579">
            <v>0</v>
          </cell>
          <cell r="D579">
            <v>0</v>
          </cell>
          <cell r="E579">
            <v>0</v>
          </cell>
          <cell r="F579">
            <v>0</v>
          </cell>
        </row>
        <row r="580">
          <cell r="A580" t="str">
            <v>ZK205.K001</v>
          </cell>
          <cell r="B580" t="str">
            <v>ZK205</v>
          </cell>
          <cell r="C580">
            <v>0</v>
          </cell>
          <cell r="D580">
            <v>0</v>
          </cell>
          <cell r="E580">
            <v>0</v>
          </cell>
          <cell r="F580">
            <v>0</v>
          </cell>
        </row>
        <row r="581">
          <cell r="A581" t="str">
            <v>ZK205.K120</v>
          </cell>
          <cell r="B581" t="str">
            <v>ZK205</v>
          </cell>
          <cell r="C581">
            <v>0</v>
          </cell>
          <cell r="D581">
            <v>0</v>
          </cell>
          <cell r="E581">
            <v>74</v>
          </cell>
          <cell r="F581">
            <v>0</v>
          </cell>
        </row>
        <row r="582">
          <cell r="A582" t="str">
            <v>ZK205.K136</v>
          </cell>
          <cell r="B582" t="str">
            <v>ZK205</v>
          </cell>
          <cell r="C582">
            <v>0</v>
          </cell>
          <cell r="D582">
            <v>0</v>
          </cell>
          <cell r="E582">
            <v>0</v>
          </cell>
          <cell r="F582">
            <v>0</v>
          </cell>
        </row>
        <row r="583">
          <cell r="A583" t="str">
            <v>ZK205.K161</v>
          </cell>
          <cell r="B583" t="str">
            <v>ZK205</v>
          </cell>
          <cell r="C583">
            <v>0</v>
          </cell>
          <cell r="D583">
            <v>0</v>
          </cell>
          <cell r="E583">
            <v>0</v>
          </cell>
          <cell r="F583">
            <v>1000</v>
          </cell>
        </row>
        <row r="584">
          <cell r="A584" t="str">
            <v>ZK205.K307</v>
          </cell>
          <cell r="B584" t="str">
            <v>ZK205</v>
          </cell>
          <cell r="C584">
            <v>0</v>
          </cell>
          <cell r="D584">
            <v>7500</v>
          </cell>
          <cell r="E584">
            <v>6340.93</v>
          </cell>
          <cell r="F584">
            <v>0</v>
          </cell>
        </row>
        <row r="585">
          <cell r="A585" t="str">
            <v>ZK205.K308</v>
          </cell>
          <cell r="B585" t="str">
            <v>ZK205</v>
          </cell>
          <cell r="C585">
            <v>0</v>
          </cell>
          <cell r="D585">
            <v>0</v>
          </cell>
          <cell r="E585">
            <v>3184.3</v>
          </cell>
          <cell r="F585">
            <v>2780</v>
          </cell>
        </row>
        <row r="586">
          <cell r="A586" t="str">
            <v>ZK205.K327</v>
          </cell>
          <cell r="B586" t="str">
            <v>ZK205</v>
          </cell>
          <cell r="C586">
            <v>0</v>
          </cell>
          <cell r="D586">
            <v>0</v>
          </cell>
          <cell r="E586">
            <v>26</v>
          </cell>
          <cell r="F586">
            <v>0</v>
          </cell>
        </row>
        <row r="587">
          <cell r="A587" t="str">
            <v>ZK205.K334</v>
          </cell>
          <cell r="B587" t="str">
            <v>ZK205</v>
          </cell>
          <cell r="C587">
            <v>0</v>
          </cell>
          <cell r="D587">
            <v>0</v>
          </cell>
          <cell r="E587">
            <v>9.17</v>
          </cell>
          <cell r="F587">
            <v>0</v>
          </cell>
        </row>
        <row r="588">
          <cell r="A588" t="str">
            <v>ZK205.K341</v>
          </cell>
          <cell r="B588" t="str">
            <v>ZK205</v>
          </cell>
          <cell r="C588">
            <v>0</v>
          </cell>
          <cell r="D588">
            <v>2780</v>
          </cell>
          <cell r="E588">
            <v>152910.76</v>
          </cell>
          <cell r="F588">
            <v>83669.400000000009</v>
          </cell>
        </row>
        <row r="589">
          <cell r="A589" t="str">
            <v>ZK205.K342</v>
          </cell>
          <cell r="B589" t="str">
            <v>ZK205</v>
          </cell>
          <cell r="C589">
            <v>0</v>
          </cell>
          <cell r="D589">
            <v>771</v>
          </cell>
          <cell r="E589">
            <v>22753.7</v>
          </cell>
          <cell r="F589">
            <v>58670</v>
          </cell>
        </row>
        <row r="590">
          <cell r="A590" t="str">
            <v>ZK205.K343</v>
          </cell>
          <cell r="B590" t="str">
            <v>ZK205</v>
          </cell>
          <cell r="C590">
            <v>0</v>
          </cell>
          <cell r="D590">
            <v>1122.21</v>
          </cell>
          <cell r="E590">
            <v>49297.08</v>
          </cell>
          <cell r="F590">
            <v>3005</v>
          </cell>
        </row>
        <row r="591">
          <cell r="A591" t="str">
            <v>ZK205.K344</v>
          </cell>
          <cell r="B591" t="str">
            <v>ZK205</v>
          </cell>
          <cell r="C591">
            <v>0</v>
          </cell>
          <cell r="D591">
            <v>710</v>
          </cell>
          <cell r="E591">
            <v>34646.83</v>
          </cell>
          <cell r="F591">
            <v>2423</v>
          </cell>
        </row>
        <row r="592">
          <cell r="A592" t="str">
            <v>ZK205.K354</v>
          </cell>
          <cell r="B592" t="str">
            <v>ZK205</v>
          </cell>
          <cell r="C592">
            <v>0</v>
          </cell>
          <cell r="D592">
            <v>0</v>
          </cell>
          <cell r="E592">
            <v>147.5</v>
          </cell>
          <cell r="F592">
            <v>0</v>
          </cell>
        </row>
        <row r="593">
          <cell r="A593" t="str">
            <v>ZK206.K115</v>
          </cell>
          <cell r="B593" t="str">
            <v>ZK206</v>
          </cell>
          <cell r="C593">
            <v>0</v>
          </cell>
          <cell r="D593">
            <v>0</v>
          </cell>
          <cell r="E593">
            <v>3.1</v>
          </cell>
          <cell r="F593">
            <v>0</v>
          </cell>
        </row>
        <row r="594">
          <cell r="A594" t="str">
            <v>ZK206.K335</v>
          </cell>
          <cell r="B594" t="str">
            <v>ZK206</v>
          </cell>
          <cell r="C594">
            <v>0</v>
          </cell>
          <cell r="D594">
            <v>0</v>
          </cell>
          <cell r="E594">
            <v>878.59</v>
          </cell>
          <cell r="F594">
            <v>0</v>
          </cell>
        </row>
        <row r="595">
          <cell r="A595" t="str">
            <v>ZK206.K349</v>
          </cell>
          <cell r="B595" t="str">
            <v>ZK206</v>
          </cell>
          <cell r="C595">
            <v>0</v>
          </cell>
          <cell r="D595">
            <v>16481.25</v>
          </cell>
          <cell r="E595">
            <v>609.58000000000004</v>
          </cell>
          <cell r="F595">
            <v>8505</v>
          </cell>
        </row>
        <row r="596">
          <cell r="A596" t="str">
            <v>ZK206.K350</v>
          </cell>
          <cell r="B596" t="str">
            <v>ZK206</v>
          </cell>
          <cell r="C596">
            <v>0</v>
          </cell>
          <cell r="D596">
            <v>3690</v>
          </cell>
          <cell r="E596">
            <v>11113.06</v>
          </cell>
          <cell r="F596">
            <v>246.20000000000002</v>
          </cell>
        </row>
        <row r="597">
          <cell r="A597" t="str">
            <v>ZK206.K351</v>
          </cell>
          <cell r="B597" t="str">
            <v>ZK206</v>
          </cell>
          <cell r="C597">
            <v>0</v>
          </cell>
          <cell r="D597">
            <v>0</v>
          </cell>
          <cell r="E597">
            <v>26594.97</v>
          </cell>
          <cell r="F597">
            <v>12888.9</v>
          </cell>
        </row>
        <row r="598">
          <cell r="A598" t="str">
            <v>ZK206.K352</v>
          </cell>
          <cell r="B598" t="str">
            <v>ZK206</v>
          </cell>
          <cell r="C598">
            <v>0</v>
          </cell>
          <cell r="D598">
            <v>6125.74</v>
          </cell>
          <cell r="E598">
            <v>100742.76000000001</v>
          </cell>
          <cell r="F598">
            <v>16656</v>
          </cell>
        </row>
        <row r="599">
          <cell r="A599" t="str">
            <v>ZK206.K353</v>
          </cell>
          <cell r="B599" t="str">
            <v>ZK206</v>
          </cell>
          <cell r="C599">
            <v>0</v>
          </cell>
          <cell r="D599">
            <v>4916.24</v>
          </cell>
          <cell r="E599">
            <v>15998.99</v>
          </cell>
          <cell r="F599">
            <v>5073</v>
          </cell>
        </row>
        <row r="600">
          <cell r="A600" t="str">
            <v>ZK206.K354</v>
          </cell>
          <cell r="B600" t="str">
            <v>ZK206</v>
          </cell>
          <cell r="C600">
            <v>0</v>
          </cell>
          <cell r="D600">
            <v>5338.13</v>
          </cell>
          <cell r="E600">
            <v>203123.43</v>
          </cell>
          <cell r="F600">
            <v>21082.120000000003</v>
          </cell>
        </row>
        <row r="601">
          <cell r="A601" t="str">
            <v>ZK206.K355</v>
          </cell>
          <cell r="B601" t="str">
            <v>ZK206</v>
          </cell>
          <cell r="C601">
            <v>0</v>
          </cell>
          <cell r="D601">
            <v>0</v>
          </cell>
          <cell r="E601">
            <v>67965.95</v>
          </cell>
          <cell r="F601">
            <v>41664.5</v>
          </cell>
        </row>
        <row r="602">
          <cell r="A602" t="str">
            <v>ZK206.K356</v>
          </cell>
          <cell r="B602" t="str">
            <v>ZK206</v>
          </cell>
          <cell r="C602">
            <v>0</v>
          </cell>
          <cell r="D602">
            <v>0</v>
          </cell>
          <cell r="E602">
            <v>3903.65</v>
          </cell>
          <cell r="F602">
            <v>0</v>
          </cell>
        </row>
        <row r="603">
          <cell r="A603" t="str">
            <v>ZK207.K176</v>
          </cell>
          <cell r="B603" t="str">
            <v>ZK207</v>
          </cell>
          <cell r="C603">
            <v>0</v>
          </cell>
          <cell r="D603">
            <v>0</v>
          </cell>
          <cell r="E603">
            <v>219.95</v>
          </cell>
          <cell r="F603">
            <v>0</v>
          </cell>
        </row>
        <row r="604">
          <cell r="A604" t="str">
            <v>ZK207.K309</v>
          </cell>
          <cell r="B604" t="str">
            <v>ZK207</v>
          </cell>
          <cell r="C604">
            <v>0</v>
          </cell>
          <cell r="D604">
            <v>0</v>
          </cell>
          <cell r="E604">
            <v>2000</v>
          </cell>
          <cell r="F604">
            <v>0</v>
          </cell>
        </row>
        <row r="605">
          <cell r="A605" t="str">
            <v>ZK207.K360</v>
          </cell>
          <cell r="B605" t="str">
            <v>ZK207</v>
          </cell>
          <cell r="C605">
            <v>0</v>
          </cell>
          <cell r="D605">
            <v>0</v>
          </cell>
          <cell r="E605">
            <v>3752.44</v>
          </cell>
          <cell r="F605">
            <v>0</v>
          </cell>
        </row>
        <row r="606">
          <cell r="A606" t="str">
            <v>ZK207.K361</v>
          </cell>
          <cell r="B606" t="str">
            <v>ZK207</v>
          </cell>
          <cell r="C606">
            <v>0</v>
          </cell>
          <cell r="D606">
            <v>0</v>
          </cell>
          <cell r="E606">
            <v>10135.200000000001</v>
          </cell>
          <cell r="F606">
            <v>0</v>
          </cell>
        </row>
        <row r="607">
          <cell r="A607" t="str">
            <v>ZK207.K362</v>
          </cell>
          <cell r="B607" t="str">
            <v>ZK207</v>
          </cell>
          <cell r="C607">
            <v>0</v>
          </cell>
          <cell r="D607">
            <v>0</v>
          </cell>
          <cell r="E607">
            <v>17550</v>
          </cell>
          <cell r="F607">
            <v>0</v>
          </cell>
        </row>
        <row r="608">
          <cell r="A608" t="str">
            <v>ZK208.K136</v>
          </cell>
          <cell r="B608" t="str">
            <v>ZK208</v>
          </cell>
          <cell r="C608">
            <v>0</v>
          </cell>
          <cell r="D608">
            <v>0</v>
          </cell>
          <cell r="E608">
            <v>82.62</v>
          </cell>
          <cell r="F608">
            <v>0</v>
          </cell>
        </row>
        <row r="609">
          <cell r="A609" t="str">
            <v>ZK208.K207</v>
          </cell>
          <cell r="B609" t="str">
            <v>ZK208</v>
          </cell>
          <cell r="C609">
            <v>0</v>
          </cell>
          <cell r="D609">
            <v>0</v>
          </cell>
          <cell r="E609">
            <v>2516</v>
          </cell>
          <cell r="F609">
            <v>0</v>
          </cell>
        </row>
        <row r="610">
          <cell r="A610" t="str">
            <v>ZK208.K302</v>
          </cell>
          <cell r="B610" t="str">
            <v>ZK208</v>
          </cell>
          <cell r="C610">
            <v>0</v>
          </cell>
          <cell r="D610">
            <v>0</v>
          </cell>
          <cell r="E610">
            <v>4519.62</v>
          </cell>
          <cell r="F610">
            <v>2000</v>
          </cell>
        </row>
        <row r="611">
          <cell r="A611" t="str">
            <v>ZK208.K303</v>
          </cell>
          <cell r="B611" t="str">
            <v>ZK208</v>
          </cell>
          <cell r="C611">
            <v>0</v>
          </cell>
          <cell r="D611">
            <v>0</v>
          </cell>
          <cell r="E611">
            <v>37.799999999999997</v>
          </cell>
          <cell r="F611">
            <v>0</v>
          </cell>
        </row>
        <row r="612">
          <cell r="A612" t="str">
            <v>ZK208.K304</v>
          </cell>
          <cell r="B612" t="str">
            <v>ZK208</v>
          </cell>
          <cell r="C612">
            <v>0</v>
          </cell>
          <cell r="D612">
            <v>0</v>
          </cell>
          <cell r="E612">
            <v>13255</v>
          </cell>
          <cell r="F612">
            <v>0</v>
          </cell>
        </row>
        <row r="613">
          <cell r="A613" t="str">
            <v>ZK208.K316</v>
          </cell>
          <cell r="B613" t="str">
            <v>ZK208</v>
          </cell>
          <cell r="C613">
            <v>0</v>
          </cell>
          <cell r="D613">
            <v>0</v>
          </cell>
          <cell r="E613">
            <v>8869.1</v>
          </cell>
          <cell r="F613">
            <v>344.17</v>
          </cell>
        </row>
        <row r="614">
          <cell r="A614" t="str">
            <v>ZK208.K335</v>
          </cell>
          <cell r="B614" t="str">
            <v>ZK208</v>
          </cell>
          <cell r="C614">
            <v>0</v>
          </cell>
          <cell r="D614">
            <v>0</v>
          </cell>
          <cell r="E614">
            <v>13394.82</v>
          </cell>
          <cell r="F614">
            <v>4235.75</v>
          </cell>
        </row>
        <row r="615">
          <cell r="A615" t="str">
            <v>ZK208.K354</v>
          </cell>
          <cell r="B615" t="str">
            <v>ZK208</v>
          </cell>
          <cell r="C615">
            <v>0</v>
          </cell>
          <cell r="D615">
            <v>0</v>
          </cell>
          <cell r="E615">
            <v>22128</v>
          </cell>
          <cell r="F615">
            <v>7608</v>
          </cell>
        </row>
        <row r="616">
          <cell r="A616" t="str">
            <v>ZK300.0001</v>
          </cell>
          <cell r="B616" t="str">
            <v>ZK300</v>
          </cell>
          <cell r="C616">
            <v>0</v>
          </cell>
          <cell r="D616">
            <v>0</v>
          </cell>
          <cell r="E616">
            <v>0</v>
          </cell>
          <cell r="F616">
            <v>0</v>
          </cell>
        </row>
        <row r="617">
          <cell r="A617" t="str">
            <v>ZK300.0008</v>
          </cell>
          <cell r="B617" t="str">
            <v>ZK300</v>
          </cell>
          <cell r="C617">
            <v>0</v>
          </cell>
          <cell r="D617">
            <v>0</v>
          </cell>
          <cell r="E617">
            <v>0</v>
          </cell>
          <cell r="F617">
            <v>0</v>
          </cell>
        </row>
        <row r="618">
          <cell r="A618" t="str">
            <v>ZK300.0009</v>
          </cell>
          <cell r="B618" t="str">
            <v>ZK300</v>
          </cell>
          <cell r="C618">
            <v>0</v>
          </cell>
          <cell r="D618">
            <v>0</v>
          </cell>
          <cell r="E618">
            <v>0</v>
          </cell>
          <cell r="F618">
            <v>0</v>
          </cell>
        </row>
        <row r="619">
          <cell r="A619" t="str">
            <v>ZK300.K100</v>
          </cell>
          <cell r="B619" t="str">
            <v>ZK300</v>
          </cell>
          <cell r="C619">
            <v>0</v>
          </cell>
          <cell r="D619">
            <v>69</v>
          </cell>
          <cell r="E619">
            <v>0</v>
          </cell>
          <cell r="F619">
            <v>0</v>
          </cell>
        </row>
        <row r="620">
          <cell r="A620" t="str">
            <v>ZK300.K102</v>
          </cell>
          <cell r="B620" t="str">
            <v>ZK300</v>
          </cell>
          <cell r="C620">
            <v>0</v>
          </cell>
          <cell r="D620">
            <v>7028.5</v>
          </cell>
          <cell r="E620">
            <v>0</v>
          </cell>
          <cell r="F620">
            <v>0</v>
          </cell>
        </row>
        <row r="621">
          <cell r="A621" t="str">
            <v>ZK300.K115</v>
          </cell>
          <cell r="B621" t="str">
            <v>ZK300</v>
          </cell>
          <cell r="C621">
            <v>0</v>
          </cell>
          <cell r="D621">
            <v>4715.16</v>
          </cell>
          <cell r="E621">
            <v>4830.0199999999995</v>
          </cell>
          <cell r="F621">
            <v>0</v>
          </cell>
        </row>
        <row r="622">
          <cell r="A622" t="str">
            <v>ZK300.K116</v>
          </cell>
          <cell r="B622" t="str">
            <v>ZK300</v>
          </cell>
          <cell r="C622">
            <v>0</v>
          </cell>
          <cell r="D622">
            <v>253.29</v>
          </cell>
          <cell r="E622">
            <v>329.86</v>
          </cell>
          <cell r="F622">
            <v>0</v>
          </cell>
        </row>
        <row r="623">
          <cell r="A623" t="str">
            <v>ZK300.K117</v>
          </cell>
          <cell r="B623" t="str">
            <v>ZK300</v>
          </cell>
          <cell r="C623">
            <v>0</v>
          </cell>
          <cell r="D623">
            <v>410.2</v>
          </cell>
          <cell r="E623">
            <v>187.79</v>
          </cell>
          <cell r="F623">
            <v>0</v>
          </cell>
        </row>
        <row r="624">
          <cell r="A624" t="str">
            <v>ZK300.K120</v>
          </cell>
          <cell r="B624" t="str">
            <v>ZK300</v>
          </cell>
          <cell r="C624">
            <v>0</v>
          </cell>
          <cell r="D624">
            <v>376.84</v>
          </cell>
          <cell r="E624">
            <v>0</v>
          </cell>
          <cell r="F624">
            <v>0</v>
          </cell>
        </row>
        <row r="625">
          <cell r="A625" t="str">
            <v>ZK300.K130</v>
          </cell>
          <cell r="B625" t="str">
            <v>ZK300</v>
          </cell>
          <cell r="C625">
            <v>0</v>
          </cell>
          <cell r="D625">
            <v>664</v>
          </cell>
          <cell r="E625">
            <v>116.62</v>
          </cell>
          <cell r="F625">
            <v>0</v>
          </cell>
        </row>
        <row r="626">
          <cell r="A626" t="str">
            <v>ZK300.K133</v>
          </cell>
          <cell r="B626" t="str">
            <v>ZK300</v>
          </cell>
          <cell r="C626">
            <v>0</v>
          </cell>
          <cell r="D626">
            <v>26.59</v>
          </cell>
          <cell r="E626">
            <v>75.34</v>
          </cell>
          <cell r="F626">
            <v>0</v>
          </cell>
        </row>
        <row r="627">
          <cell r="A627" t="str">
            <v>ZK300.K138</v>
          </cell>
          <cell r="B627" t="str">
            <v>ZK300</v>
          </cell>
          <cell r="C627">
            <v>0</v>
          </cell>
          <cell r="D627">
            <v>503</v>
          </cell>
          <cell r="E627">
            <v>846</v>
          </cell>
          <cell r="F627">
            <v>20</v>
          </cell>
        </row>
        <row r="628">
          <cell r="A628" t="str">
            <v>ZK300.K146</v>
          </cell>
          <cell r="B628" t="str">
            <v>ZK300</v>
          </cell>
          <cell r="C628">
            <v>0</v>
          </cell>
          <cell r="D628">
            <v>20.73</v>
          </cell>
          <cell r="E628">
            <v>0</v>
          </cell>
          <cell r="F628">
            <v>0</v>
          </cell>
        </row>
        <row r="629">
          <cell r="A629" t="str">
            <v>ZK300.K158</v>
          </cell>
          <cell r="B629" t="str">
            <v>ZK300</v>
          </cell>
          <cell r="C629">
            <v>0</v>
          </cell>
          <cell r="D629">
            <v>268</v>
          </cell>
          <cell r="E629">
            <v>0</v>
          </cell>
          <cell r="F629">
            <v>0</v>
          </cell>
        </row>
        <row r="630">
          <cell r="A630" t="str">
            <v>ZK300.K160</v>
          </cell>
          <cell r="B630" t="str">
            <v>ZK300</v>
          </cell>
          <cell r="C630">
            <v>0</v>
          </cell>
          <cell r="D630">
            <v>169.17</v>
          </cell>
          <cell r="E630">
            <v>0</v>
          </cell>
          <cell r="F630">
            <v>0</v>
          </cell>
        </row>
        <row r="631">
          <cell r="A631" t="str">
            <v>ZK300.K161</v>
          </cell>
          <cell r="B631" t="str">
            <v>ZK300</v>
          </cell>
          <cell r="C631">
            <v>0</v>
          </cell>
          <cell r="D631">
            <v>34.57</v>
          </cell>
          <cell r="E631">
            <v>0</v>
          </cell>
          <cell r="F631">
            <v>0</v>
          </cell>
        </row>
        <row r="632">
          <cell r="A632" t="str">
            <v>ZK300.K171</v>
          </cell>
          <cell r="B632" t="str">
            <v>ZK300</v>
          </cell>
          <cell r="C632">
            <v>0</v>
          </cell>
          <cell r="D632">
            <v>366.67</v>
          </cell>
          <cell r="E632">
            <v>24503.759999999998</v>
          </cell>
          <cell r="F632">
            <v>4700</v>
          </cell>
        </row>
        <row r="633">
          <cell r="A633" t="str">
            <v>ZK300.K181</v>
          </cell>
          <cell r="B633" t="str">
            <v>ZK300</v>
          </cell>
          <cell r="C633">
            <v>0</v>
          </cell>
          <cell r="D633">
            <v>0.4</v>
          </cell>
          <cell r="E633">
            <v>0</v>
          </cell>
          <cell r="F633">
            <v>0</v>
          </cell>
        </row>
        <row r="634">
          <cell r="A634" t="str">
            <v>ZK300.K185</v>
          </cell>
          <cell r="B634" t="str">
            <v>ZK300</v>
          </cell>
          <cell r="C634">
            <v>0</v>
          </cell>
          <cell r="D634">
            <v>12935.25</v>
          </cell>
          <cell r="E634">
            <v>21886.31</v>
          </cell>
          <cell r="F634">
            <v>2611.8200000000002</v>
          </cell>
        </row>
        <row r="635">
          <cell r="A635" t="str">
            <v>ZK300.K186</v>
          </cell>
          <cell r="B635" t="str">
            <v>ZK300</v>
          </cell>
          <cell r="C635">
            <v>0</v>
          </cell>
          <cell r="D635">
            <v>2567.77</v>
          </cell>
          <cell r="E635">
            <v>2796.27</v>
          </cell>
          <cell r="F635">
            <v>159.45000000000002</v>
          </cell>
        </row>
        <row r="636">
          <cell r="A636" t="str">
            <v>ZK400.0001</v>
          </cell>
          <cell r="B636" t="str">
            <v>ZK400</v>
          </cell>
          <cell r="C636">
            <v>0</v>
          </cell>
          <cell r="D636">
            <v>0</v>
          </cell>
          <cell r="E636">
            <v>0</v>
          </cell>
          <cell r="F636">
            <v>12489.880000000001</v>
          </cell>
        </row>
        <row r="637">
          <cell r="A637" t="str">
            <v>ZK400.0008</v>
          </cell>
          <cell r="B637" t="str">
            <v>ZK400</v>
          </cell>
          <cell r="C637">
            <v>0</v>
          </cell>
          <cell r="D637">
            <v>0</v>
          </cell>
          <cell r="E637">
            <v>0</v>
          </cell>
          <cell r="F637">
            <v>0</v>
          </cell>
        </row>
        <row r="638">
          <cell r="A638" t="str">
            <v>ZK400.0009</v>
          </cell>
          <cell r="B638" t="str">
            <v>ZK400</v>
          </cell>
          <cell r="C638">
            <v>0</v>
          </cell>
          <cell r="D638">
            <v>0</v>
          </cell>
          <cell r="E638">
            <v>0</v>
          </cell>
          <cell r="F638">
            <v>0</v>
          </cell>
        </row>
        <row r="639">
          <cell r="A639" t="str">
            <v>ZK400.2460</v>
          </cell>
          <cell r="B639" t="str">
            <v>ZK400</v>
          </cell>
          <cell r="C639">
            <v>0</v>
          </cell>
          <cell r="D639">
            <v>0</v>
          </cell>
          <cell r="E639">
            <v>0</v>
          </cell>
          <cell r="F639">
            <v>0</v>
          </cell>
        </row>
        <row r="640">
          <cell r="A640" t="str">
            <v>ZK400.K002</v>
          </cell>
          <cell r="B640" t="str">
            <v>ZK400</v>
          </cell>
          <cell r="C640">
            <v>0</v>
          </cell>
          <cell r="D640">
            <v>0</v>
          </cell>
          <cell r="E640">
            <v>0</v>
          </cell>
          <cell r="F640">
            <v>0</v>
          </cell>
        </row>
        <row r="641">
          <cell r="A641" t="str">
            <v>ZK400.K005</v>
          </cell>
          <cell r="B641" t="str">
            <v>ZK400</v>
          </cell>
          <cell r="C641">
            <v>0</v>
          </cell>
          <cell r="D641">
            <v>0</v>
          </cell>
          <cell r="E641">
            <v>-1859.86</v>
          </cell>
          <cell r="F641">
            <v>0</v>
          </cell>
        </row>
        <row r="642">
          <cell r="A642" t="str">
            <v>ZK400.K006</v>
          </cell>
          <cell r="B642" t="str">
            <v>ZK400</v>
          </cell>
          <cell r="C642">
            <v>0</v>
          </cell>
          <cell r="D642">
            <v>-1421.91</v>
          </cell>
          <cell r="E642">
            <v>-8531.4699999999993</v>
          </cell>
          <cell r="F642">
            <v>0</v>
          </cell>
        </row>
        <row r="643">
          <cell r="A643" t="str">
            <v>ZK400.K100</v>
          </cell>
          <cell r="B643" t="str">
            <v>ZK400</v>
          </cell>
          <cell r="C643">
            <v>0</v>
          </cell>
          <cell r="D643">
            <v>2517.71</v>
          </cell>
          <cell r="E643">
            <v>506.6</v>
          </cell>
          <cell r="F643">
            <v>0</v>
          </cell>
        </row>
        <row r="644">
          <cell r="A644" t="str">
            <v>ZK400.K101</v>
          </cell>
          <cell r="B644" t="str">
            <v>ZK400</v>
          </cell>
          <cell r="C644">
            <v>0</v>
          </cell>
          <cell r="D644">
            <v>1449.82</v>
          </cell>
          <cell r="E644">
            <v>4903.58</v>
          </cell>
          <cell r="F644">
            <v>0</v>
          </cell>
        </row>
        <row r="645">
          <cell r="A645" t="str">
            <v>ZK400.K102</v>
          </cell>
          <cell r="B645" t="str">
            <v>ZK400</v>
          </cell>
          <cell r="C645">
            <v>0</v>
          </cell>
          <cell r="D645">
            <v>10562.95</v>
          </cell>
          <cell r="E645">
            <v>10496.49</v>
          </cell>
          <cell r="F645">
            <v>0</v>
          </cell>
        </row>
        <row r="646">
          <cell r="A646" t="str">
            <v>ZK400.K103</v>
          </cell>
          <cell r="B646" t="str">
            <v>ZK400</v>
          </cell>
          <cell r="C646">
            <v>0</v>
          </cell>
          <cell r="D646">
            <v>0</v>
          </cell>
          <cell r="E646">
            <v>119.78</v>
          </cell>
          <cell r="F646">
            <v>0</v>
          </cell>
        </row>
        <row r="647">
          <cell r="A647" t="str">
            <v>ZK400.K104</v>
          </cell>
          <cell r="B647" t="str">
            <v>ZK400</v>
          </cell>
          <cell r="C647">
            <v>0</v>
          </cell>
          <cell r="D647">
            <v>253.4</v>
          </cell>
          <cell r="E647">
            <v>390.46</v>
          </cell>
          <cell r="F647">
            <v>0</v>
          </cell>
        </row>
        <row r="648">
          <cell r="A648" t="str">
            <v>ZK400.K105</v>
          </cell>
          <cell r="B648" t="str">
            <v>ZK400</v>
          </cell>
          <cell r="C648">
            <v>0</v>
          </cell>
          <cell r="D648">
            <v>93.1</v>
          </cell>
          <cell r="E648">
            <v>1268</v>
          </cell>
          <cell r="F648">
            <v>0</v>
          </cell>
        </row>
        <row r="649">
          <cell r="A649" t="str">
            <v>ZK400.K114</v>
          </cell>
          <cell r="B649" t="str">
            <v>ZK400</v>
          </cell>
          <cell r="C649">
            <v>0</v>
          </cell>
          <cell r="D649">
            <v>0</v>
          </cell>
          <cell r="E649">
            <v>40.25</v>
          </cell>
          <cell r="F649">
            <v>0</v>
          </cell>
        </row>
        <row r="650">
          <cell r="A650" t="str">
            <v>ZK400.K115</v>
          </cell>
          <cell r="B650" t="str">
            <v>ZK400</v>
          </cell>
          <cell r="C650">
            <v>0</v>
          </cell>
          <cell r="D650">
            <v>4150.8</v>
          </cell>
          <cell r="E650">
            <v>2990.53</v>
          </cell>
          <cell r="F650">
            <v>0</v>
          </cell>
        </row>
        <row r="651">
          <cell r="A651" t="str">
            <v>ZK400.K116</v>
          </cell>
          <cell r="B651" t="str">
            <v>ZK400</v>
          </cell>
          <cell r="C651">
            <v>0</v>
          </cell>
          <cell r="D651">
            <v>7182.37</v>
          </cell>
          <cell r="E651">
            <v>802.13</v>
          </cell>
          <cell r="F651">
            <v>0</v>
          </cell>
        </row>
        <row r="652">
          <cell r="A652" t="str">
            <v>ZK400.K117</v>
          </cell>
          <cell r="B652" t="str">
            <v>ZK400</v>
          </cell>
          <cell r="C652">
            <v>0</v>
          </cell>
          <cell r="D652">
            <v>335</v>
          </cell>
          <cell r="E652">
            <v>138.09</v>
          </cell>
          <cell r="F652">
            <v>0</v>
          </cell>
        </row>
        <row r="653">
          <cell r="A653" t="str">
            <v>ZK400.K118</v>
          </cell>
          <cell r="B653" t="str">
            <v>ZK400</v>
          </cell>
          <cell r="C653">
            <v>0</v>
          </cell>
          <cell r="D653">
            <v>7577.16</v>
          </cell>
          <cell r="E653">
            <v>9153.51</v>
          </cell>
          <cell r="F653">
            <v>559.52</v>
          </cell>
        </row>
        <row r="654">
          <cell r="A654" t="str">
            <v>ZK400.K119</v>
          </cell>
          <cell r="B654" t="str">
            <v>ZK400</v>
          </cell>
          <cell r="C654">
            <v>0</v>
          </cell>
          <cell r="D654">
            <v>18800.57</v>
          </cell>
          <cell r="E654">
            <v>17054.050000000003</v>
          </cell>
          <cell r="F654">
            <v>0</v>
          </cell>
        </row>
        <row r="655">
          <cell r="A655" t="str">
            <v>ZK400.K120</v>
          </cell>
          <cell r="B655" t="str">
            <v>ZK400</v>
          </cell>
          <cell r="C655">
            <v>0</v>
          </cell>
          <cell r="D655">
            <v>3026.98</v>
          </cell>
          <cell r="E655">
            <v>572.65</v>
          </cell>
          <cell r="F655">
            <v>17.850000000000001</v>
          </cell>
        </row>
        <row r="656">
          <cell r="A656" t="str">
            <v>ZK400.K121</v>
          </cell>
          <cell r="B656" t="str">
            <v>ZK400</v>
          </cell>
          <cell r="C656">
            <v>0</v>
          </cell>
          <cell r="D656">
            <v>0</v>
          </cell>
          <cell r="E656">
            <v>0</v>
          </cell>
          <cell r="F656">
            <v>1</v>
          </cell>
        </row>
        <row r="657">
          <cell r="A657" t="str">
            <v>ZK400.K130</v>
          </cell>
          <cell r="B657" t="str">
            <v>ZK400</v>
          </cell>
          <cell r="C657">
            <v>0</v>
          </cell>
          <cell r="D657">
            <v>327.48</v>
          </cell>
          <cell r="E657">
            <v>50.67</v>
          </cell>
          <cell r="F657">
            <v>0</v>
          </cell>
        </row>
        <row r="658">
          <cell r="A658" t="str">
            <v>ZK400.K131</v>
          </cell>
          <cell r="B658" t="str">
            <v>ZK400</v>
          </cell>
          <cell r="C658">
            <v>0</v>
          </cell>
          <cell r="D658">
            <v>70.83</v>
          </cell>
          <cell r="E658">
            <v>0</v>
          </cell>
          <cell r="F658">
            <v>60</v>
          </cell>
        </row>
        <row r="659">
          <cell r="A659" t="str">
            <v>ZK400.K132</v>
          </cell>
          <cell r="B659" t="str">
            <v>ZK400</v>
          </cell>
          <cell r="C659">
            <v>0</v>
          </cell>
          <cell r="D659">
            <v>317.33999999999997</v>
          </cell>
          <cell r="E659">
            <v>246.5</v>
          </cell>
          <cell r="F659">
            <v>0</v>
          </cell>
        </row>
        <row r="660">
          <cell r="A660" t="str">
            <v>ZK400.K133</v>
          </cell>
          <cell r="B660" t="str">
            <v>ZK400</v>
          </cell>
          <cell r="C660">
            <v>0</v>
          </cell>
          <cell r="D660">
            <v>3134.2</v>
          </cell>
          <cell r="E660">
            <v>4893.6099999999997</v>
          </cell>
          <cell r="F660">
            <v>206.33</v>
          </cell>
        </row>
        <row r="661">
          <cell r="A661" t="str">
            <v>ZK400.K135</v>
          </cell>
          <cell r="B661" t="str">
            <v>ZK400</v>
          </cell>
          <cell r="C661">
            <v>0</v>
          </cell>
          <cell r="D661">
            <v>-1857.01</v>
          </cell>
          <cell r="E661">
            <v>158.31</v>
          </cell>
          <cell r="F661">
            <v>0</v>
          </cell>
        </row>
        <row r="662">
          <cell r="A662" t="str">
            <v>ZK400.K138</v>
          </cell>
          <cell r="B662" t="str">
            <v>ZK400</v>
          </cell>
          <cell r="C662">
            <v>0</v>
          </cell>
          <cell r="D662">
            <v>0</v>
          </cell>
          <cell r="E662">
            <v>1510.45</v>
          </cell>
          <cell r="F662">
            <v>0</v>
          </cell>
        </row>
        <row r="663">
          <cell r="A663" t="str">
            <v>ZK400.K145</v>
          </cell>
          <cell r="B663" t="str">
            <v>ZK400</v>
          </cell>
          <cell r="C663">
            <v>0</v>
          </cell>
          <cell r="D663">
            <v>811.55</v>
          </cell>
          <cell r="E663">
            <v>1778.91</v>
          </cell>
          <cell r="F663">
            <v>0</v>
          </cell>
        </row>
        <row r="664">
          <cell r="A664" t="str">
            <v>ZK400.K146</v>
          </cell>
          <cell r="B664" t="str">
            <v>ZK400</v>
          </cell>
          <cell r="C664">
            <v>0</v>
          </cell>
          <cell r="D664">
            <v>3042.14</v>
          </cell>
          <cell r="E664">
            <v>142.47999999999999</v>
          </cell>
          <cell r="F664">
            <v>546</v>
          </cell>
        </row>
        <row r="665">
          <cell r="A665" t="str">
            <v>ZK400.K148</v>
          </cell>
          <cell r="B665" t="str">
            <v>ZK400</v>
          </cell>
          <cell r="C665">
            <v>0</v>
          </cell>
          <cell r="D665">
            <v>0</v>
          </cell>
          <cell r="E665">
            <v>29771.88</v>
          </cell>
          <cell r="F665">
            <v>3732.19</v>
          </cell>
        </row>
        <row r="666">
          <cell r="A666" t="str">
            <v>ZK400.K158</v>
          </cell>
          <cell r="B666" t="str">
            <v>ZK400</v>
          </cell>
          <cell r="C666">
            <v>0</v>
          </cell>
          <cell r="D666">
            <v>260</v>
          </cell>
          <cell r="E666">
            <v>0</v>
          </cell>
          <cell r="F666">
            <v>0</v>
          </cell>
        </row>
        <row r="667">
          <cell r="A667" t="str">
            <v>ZK400.K159</v>
          </cell>
          <cell r="B667" t="str">
            <v>ZK400</v>
          </cell>
          <cell r="C667">
            <v>0</v>
          </cell>
          <cell r="D667">
            <v>42</v>
          </cell>
          <cell r="E667">
            <v>0</v>
          </cell>
          <cell r="F667">
            <v>0</v>
          </cell>
        </row>
        <row r="668">
          <cell r="A668" t="str">
            <v>ZK400.K161</v>
          </cell>
          <cell r="B668" t="str">
            <v>ZK400</v>
          </cell>
          <cell r="C668">
            <v>0</v>
          </cell>
          <cell r="D668">
            <v>99248.91</v>
          </cell>
          <cell r="E668">
            <v>66953.5</v>
          </cell>
          <cell r="F668">
            <v>55214.22</v>
          </cell>
        </row>
        <row r="669">
          <cell r="A669" t="str">
            <v>ZK400.K162</v>
          </cell>
          <cell r="B669" t="str">
            <v>ZK400</v>
          </cell>
          <cell r="C669">
            <v>0</v>
          </cell>
          <cell r="D669">
            <v>64305.2</v>
          </cell>
          <cell r="E669">
            <v>31037.439999999999</v>
          </cell>
          <cell r="F669">
            <v>0</v>
          </cell>
        </row>
        <row r="670">
          <cell r="A670" t="str">
            <v>ZK400.K163</v>
          </cell>
          <cell r="B670" t="str">
            <v>ZK400</v>
          </cell>
          <cell r="C670">
            <v>0</v>
          </cell>
          <cell r="D670">
            <v>3100</v>
          </cell>
          <cell r="E670">
            <v>10000</v>
          </cell>
          <cell r="F670">
            <v>0</v>
          </cell>
        </row>
        <row r="671">
          <cell r="A671" t="str">
            <v>ZK400.K175</v>
          </cell>
          <cell r="B671" t="str">
            <v>ZK400</v>
          </cell>
          <cell r="C671">
            <v>0</v>
          </cell>
          <cell r="D671">
            <v>4974.2700000000004</v>
          </cell>
          <cell r="E671">
            <v>35922.769999999997</v>
          </cell>
          <cell r="F671">
            <v>0</v>
          </cell>
        </row>
        <row r="672">
          <cell r="A672" t="str">
            <v>ZK400.K176</v>
          </cell>
          <cell r="B672" t="str">
            <v>ZK400</v>
          </cell>
          <cell r="C672">
            <v>0</v>
          </cell>
          <cell r="D672">
            <v>73.14</v>
          </cell>
          <cell r="E672">
            <v>131.43</v>
          </cell>
          <cell r="F672">
            <v>0</v>
          </cell>
        </row>
        <row r="673">
          <cell r="A673" t="str">
            <v>ZK400.K177</v>
          </cell>
          <cell r="B673" t="str">
            <v>ZK400</v>
          </cell>
          <cell r="C673">
            <v>0</v>
          </cell>
          <cell r="D673">
            <v>63.75</v>
          </cell>
          <cell r="E673">
            <v>196.46</v>
          </cell>
          <cell r="F673">
            <v>0</v>
          </cell>
        </row>
        <row r="674">
          <cell r="A674" t="str">
            <v>ZK400.K181</v>
          </cell>
          <cell r="B674" t="str">
            <v>ZK400</v>
          </cell>
          <cell r="C674">
            <v>0</v>
          </cell>
          <cell r="D674">
            <v>12766.85</v>
          </cell>
          <cell r="E674">
            <v>72805.12999999999</v>
          </cell>
          <cell r="F674">
            <v>6420.18</v>
          </cell>
        </row>
        <row r="675">
          <cell r="A675" t="str">
            <v>ZK400.K182</v>
          </cell>
          <cell r="B675" t="str">
            <v>ZK400</v>
          </cell>
          <cell r="C675">
            <v>0</v>
          </cell>
          <cell r="D675">
            <v>4565.21</v>
          </cell>
          <cell r="E675">
            <v>12783.99</v>
          </cell>
          <cell r="F675">
            <v>875.74000000000012</v>
          </cell>
        </row>
        <row r="676">
          <cell r="A676" t="str">
            <v>ZK400.K187</v>
          </cell>
          <cell r="B676" t="str">
            <v>ZK400</v>
          </cell>
          <cell r="C676">
            <v>0</v>
          </cell>
          <cell r="D676">
            <v>0</v>
          </cell>
          <cell r="E676">
            <v>30134.240000000002</v>
          </cell>
          <cell r="F676">
            <v>4800</v>
          </cell>
        </row>
        <row r="677">
          <cell r="A677" t="str">
            <v>ZK401.K100</v>
          </cell>
          <cell r="B677" t="str">
            <v>ZK401</v>
          </cell>
          <cell r="C677">
            <v>0</v>
          </cell>
          <cell r="D677">
            <v>0</v>
          </cell>
          <cell r="E677">
            <v>502</v>
          </cell>
          <cell r="F677">
            <v>0</v>
          </cell>
        </row>
        <row r="678">
          <cell r="A678" t="str">
            <v>ZK401.K145</v>
          </cell>
          <cell r="B678" t="str">
            <v>ZK401</v>
          </cell>
          <cell r="C678">
            <v>0</v>
          </cell>
          <cell r="D678">
            <v>0</v>
          </cell>
          <cell r="E678">
            <v>2914.68</v>
          </cell>
          <cell r="F678">
            <v>6991.08</v>
          </cell>
        </row>
        <row r="679">
          <cell r="A679" t="str">
            <v>ZK401.K146</v>
          </cell>
          <cell r="B679" t="str">
            <v>ZK401</v>
          </cell>
          <cell r="C679">
            <v>0</v>
          </cell>
          <cell r="D679">
            <v>0</v>
          </cell>
          <cell r="E679">
            <v>155</v>
          </cell>
          <cell r="F679">
            <v>237.6</v>
          </cell>
        </row>
        <row r="680">
          <cell r="A680" t="str">
            <v>ZK401.K152</v>
          </cell>
          <cell r="B680" t="str">
            <v>ZK401</v>
          </cell>
          <cell r="C680">
            <v>0</v>
          </cell>
          <cell r="D680">
            <v>0</v>
          </cell>
          <cell r="E680">
            <v>2886.5</v>
          </cell>
          <cell r="F680">
            <v>250</v>
          </cell>
        </row>
        <row r="681">
          <cell r="A681" t="str">
            <v>ZK401.K175</v>
          </cell>
          <cell r="B681" t="str">
            <v>ZK401</v>
          </cell>
          <cell r="C681">
            <v>0</v>
          </cell>
          <cell r="D681">
            <v>0</v>
          </cell>
          <cell r="E681">
            <v>3032.5</v>
          </cell>
          <cell r="F681">
            <v>0</v>
          </cell>
        </row>
        <row r="682">
          <cell r="A682" t="str">
            <v>ZK401.K190</v>
          </cell>
          <cell r="B682" t="str">
            <v>ZK401</v>
          </cell>
          <cell r="C682">
            <v>0</v>
          </cell>
          <cell r="D682">
            <v>0</v>
          </cell>
          <cell r="E682">
            <v>1131.3</v>
          </cell>
          <cell r="F682">
            <v>95.4</v>
          </cell>
        </row>
        <row r="683">
          <cell r="A683" t="str">
            <v>ZK401.K191</v>
          </cell>
          <cell r="B683" t="str">
            <v>ZK401</v>
          </cell>
          <cell r="C683">
            <v>0</v>
          </cell>
          <cell r="D683">
            <v>0</v>
          </cell>
          <cell r="E683">
            <v>14057.37</v>
          </cell>
          <cell r="F683">
            <v>6920</v>
          </cell>
        </row>
        <row r="684">
          <cell r="A684" t="str">
            <v>ZK401.K304</v>
          </cell>
          <cell r="B684" t="str">
            <v>ZK401</v>
          </cell>
          <cell r="C684">
            <v>0</v>
          </cell>
          <cell r="D684">
            <v>0</v>
          </cell>
          <cell r="E684">
            <v>9168.1</v>
          </cell>
          <cell r="F684">
            <v>304</v>
          </cell>
        </row>
        <row r="685">
          <cell r="A685" t="str">
            <v>ZK401.K309</v>
          </cell>
          <cell r="B685" t="str">
            <v>ZK401</v>
          </cell>
          <cell r="C685">
            <v>0</v>
          </cell>
          <cell r="D685">
            <v>0</v>
          </cell>
          <cell r="E685">
            <v>697</v>
          </cell>
          <cell r="F685">
            <v>170</v>
          </cell>
        </row>
        <row r="686">
          <cell r="A686" t="str">
            <v>ZK402.K130</v>
          </cell>
          <cell r="B686" t="str">
            <v>ZK402</v>
          </cell>
          <cell r="C686">
            <v>0</v>
          </cell>
          <cell r="D686">
            <v>0</v>
          </cell>
          <cell r="E686">
            <v>803.78</v>
          </cell>
          <cell r="F686">
            <v>0</v>
          </cell>
        </row>
        <row r="687">
          <cell r="A687" t="str">
            <v>ZK402.K133</v>
          </cell>
          <cell r="B687" t="str">
            <v>ZK402</v>
          </cell>
          <cell r="C687">
            <v>0</v>
          </cell>
          <cell r="D687">
            <v>0</v>
          </cell>
          <cell r="E687">
            <v>8.32</v>
          </cell>
          <cell r="F687">
            <v>0</v>
          </cell>
        </row>
        <row r="688">
          <cell r="A688" t="str">
            <v>ZK402.K135</v>
          </cell>
          <cell r="B688" t="str">
            <v>ZK402</v>
          </cell>
          <cell r="C688">
            <v>0</v>
          </cell>
          <cell r="D688">
            <v>0</v>
          </cell>
          <cell r="E688">
            <v>750</v>
          </cell>
          <cell r="F688">
            <v>0</v>
          </cell>
        </row>
        <row r="689">
          <cell r="A689" t="str">
            <v>ZK402.K145</v>
          </cell>
          <cell r="B689" t="str">
            <v>ZK402</v>
          </cell>
          <cell r="C689">
            <v>0</v>
          </cell>
          <cell r="D689">
            <v>0</v>
          </cell>
          <cell r="E689">
            <v>213.94</v>
          </cell>
          <cell r="F689">
            <v>0</v>
          </cell>
        </row>
        <row r="690">
          <cell r="A690" t="str">
            <v>ZK402.K146</v>
          </cell>
          <cell r="B690" t="str">
            <v>ZK402</v>
          </cell>
          <cell r="C690">
            <v>0</v>
          </cell>
          <cell r="D690">
            <v>0</v>
          </cell>
          <cell r="E690">
            <v>1536.04</v>
          </cell>
          <cell r="F690">
            <v>0</v>
          </cell>
        </row>
        <row r="691">
          <cell r="A691" t="str">
            <v>ZK402.K149</v>
          </cell>
          <cell r="B691" t="str">
            <v>ZK402</v>
          </cell>
          <cell r="C691">
            <v>0</v>
          </cell>
          <cell r="D691">
            <v>0</v>
          </cell>
          <cell r="E691">
            <v>6445.4</v>
          </cell>
          <cell r="F691">
            <v>0</v>
          </cell>
        </row>
        <row r="692">
          <cell r="A692" t="str">
            <v>ZK402.K175</v>
          </cell>
          <cell r="B692" t="str">
            <v>ZK402</v>
          </cell>
          <cell r="C692">
            <v>0</v>
          </cell>
          <cell r="D692">
            <v>0</v>
          </cell>
          <cell r="E692">
            <v>908.73</v>
          </cell>
          <cell r="F692">
            <v>0</v>
          </cell>
        </row>
        <row r="693">
          <cell r="A693" t="str">
            <v>ZK403.K115</v>
          </cell>
          <cell r="B693" t="str">
            <v>ZK403</v>
          </cell>
          <cell r="C693">
            <v>0</v>
          </cell>
          <cell r="D693">
            <v>0</v>
          </cell>
          <cell r="E693">
            <v>6.2</v>
          </cell>
          <cell r="F693">
            <v>0</v>
          </cell>
        </row>
        <row r="694">
          <cell r="A694" t="str">
            <v>ZK403.K133</v>
          </cell>
          <cell r="B694" t="str">
            <v>ZK403</v>
          </cell>
          <cell r="C694">
            <v>0</v>
          </cell>
          <cell r="D694">
            <v>0</v>
          </cell>
          <cell r="E694">
            <v>13.6</v>
          </cell>
          <cell r="F694">
            <v>0</v>
          </cell>
        </row>
        <row r="695">
          <cell r="A695" t="str">
            <v>ZK403.K160</v>
          </cell>
          <cell r="B695" t="str">
            <v>ZK403</v>
          </cell>
          <cell r="C695">
            <v>0</v>
          </cell>
          <cell r="D695">
            <v>0</v>
          </cell>
          <cell r="E695">
            <v>0</v>
          </cell>
          <cell r="F695">
            <v>2000</v>
          </cell>
        </row>
        <row r="696">
          <cell r="A696" t="str">
            <v>ZK403.K306</v>
          </cell>
          <cell r="B696" t="str">
            <v>ZK403</v>
          </cell>
          <cell r="C696">
            <v>0</v>
          </cell>
          <cell r="D696">
            <v>0</v>
          </cell>
          <cell r="E696">
            <v>0</v>
          </cell>
          <cell r="F696">
            <v>4344</v>
          </cell>
        </row>
        <row r="697">
          <cell r="A697" t="str">
            <v>ZK600.0001</v>
          </cell>
          <cell r="B697" t="str">
            <v>ZK600</v>
          </cell>
          <cell r="C697">
            <v>0</v>
          </cell>
          <cell r="D697">
            <v>0</v>
          </cell>
          <cell r="E697">
            <v>0</v>
          </cell>
          <cell r="F697">
            <v>0</v>
          </cell>
        </row>
        <row r="698">
          <cell r="A698" t="str">
            <v>ZK600.0008</v>
          </cell>
          <cell r="B698" t="str">
            <v>ZK600</v>
          </cell>
          <cell r="C698">
            <v>0</v>
          </cell>
          <cell r="D698">
            <v>0</v>
          </cell>
          <cell r="E698">
            <v>0</v>
          </cell>
          <cell r="F698">
            <v>0</v>
          </cell>
        </row>
        <row r="699">
          <cell r="A699" t="str">
            <v>ZK600.K102</v>
          </cell>
          <cell r="B699" t="str">
            <v>ZK600</v>
          </cell>
          <cell r="C699">
            <v>0</v>
          </cell>
          <cell r="D699">
            <v>0</v>
          </cell>
          <cell r="E699">
            <v>177.59</v>
          </cell>
          <cell r="F699">
            <v>0</v>
          </cell>
        </row>
        <row r="700">
          <cell r="A700" t="str">
            <v>ZK600.K115</v>
          </cell>
          <cell r="B700" t="str">
            <v>ZK600</v>
          </cell>
          <cell r="C700">
            <v>0</v>
          </cell>
          <cell r="D700">
            <v>0</v>
          </cell>
          <cell r="E700">
            <v>440.03</v>
          </cell>
          <cell r="F700">
            <v>0</v>
          </cell>
        </row>
        <row r="701">
          <cell r="A701" t="str">
            <v>ZK600.K133</v>
          </cell>
          <cell r="B701" t="str">
            <v>ZK600</v>
          </cell>
          <cell r="C701">
            <v>0</v>
          </cell>
          <cell r="D701">
            <v>0</v>
          </cell>
          <cell r="E701">
            <v>11.63</v>
          </cell>
          <cell r="F701">
            <v>0</v>
          </cell>
        </row>
        <row r="702">
          <cell r="A702" t="str">
            <v>ZK777.6999</v>
          </cell>
          <cell r="B702" t="str">
            <v>ZK777</v>
          </cell>
          <cell r="C702">
            <v>0</v>
          </cell>
          <cell r="D702">
            <v>0</v>
          </cell>
          <cell r="E702">
            <v>0</v>
          </cell>
          <cell r="F702">
            <v>0</v>
          </cell>
        </row>
        <row r="703">
          <cell r="A703" t="str">
            <v>ZK777.8999</v>
          </cell>
          <cell r="B703" t="str">
            <v>ZK777</v>
          </cell>
          <cell r="C703">
            <v>0</v>
          </cell>
          <cell r="D703">
            <v>0</v>
          </cell>
          <cell r="E703">
            <v>0</v>
          </cell>
          <cell r="F703">
            <v>0</v>
          </cell>
        </row>
        <row r="704">
          <cell r="A704" t="str">
            <v>ZK777.K999</v>
          </cell>
          <cell r="B704" t="str">
            <v>ZK777</v>
          </cell>
          <cell r="C704">
            <v>0</v>
          </cell>
          <cell r="D704">
            <v>0</v>
          </cell>
          <cell r="E704">
            <v>0</v>
          </cell>
          <cell r="F704">
            <v>0</v>
          </cell>
        </row>
        <row r="705">
          <cell r="A705" t="str">
            <v>ZK800.K002</v>
          </cell>
          <cell r="B705" t="str">
            <v>ZK800</v>
          </cell>
          <cell r="C705">
            <v>0</v>
          </cell>
          <cell r="D705">
            <v>0</v>
          </cell>
          <cell r="E705">
            <v>0</v>
          </cell>
          <cell r="F705">
            <v>0</v>
          </cell>
        </row>
        <row r="706">
          <cell r="A706" t="str">
            <v>ZK800.K005</v>
          </cell>
          <cell r="B706" t="str">
            <v>ZK800</v>
          </cell>
          <cell r="C706">
            <v>0</v>
          </cell>
          <cell r="D706">
            <v>0</v>
          </cell>
          <cell r="E706">
            <v>0</v>
          </cell>
          <cell r="F706">
            <v>0</v>
          </cell>
        </row>
        <row r="707">
          <cell r="A707" t="str">
            <v>ZK800.K009</v>
          </cell>
          <cell r="B707" t="str">
            <v>ZK800</v>
          </cell>
          <cell r="C707">
            <v>0</v>
          </cell>
          <cell r="D707">
            <v>0</v>
          </cell>
          <cell r="E707">
            <v>0</v>
          </cell>
          <cell r="F707">
            <v>0</v>
          </cell>
        </row>
        <row r="708">
          <cell r="A708" t="str">
            <v>ZK800.K010</v>
          </cell>
          <cell r="B708" t="str">
            <v>ZK800</v>
          </cell>
          <cell r="C708">
            <v>0</v>
          </cell>
          <cell r="D708">
            <v>0</v>
          </cell>
          <cell r="E708">
            <v>0</v>
          </cell>
          <cell r="F708">
            <v>0</v>
          </cell>
        </row>
        <row r="709">
          <cell r="A709" t="str">
            <v>ZK800.K176</v>
          </cell>
          <cell r="B709" t="str">
            <v>ZK800</v>
          </cell>
          <cell r="C709">
            <v>0</v>
          </cell>
          <cell r="D709">
            <v>0</v>
          </cell>
          <cell r="E709">
            <v>0</v>
          </cell>
          <cell r="F709">
            <v>0</v>
          </cell>
        </row>
        <row r="710">
          <cell r="A710" t="str">
            <v>ZK800.K198</v>
          </cell>
          <cell r="B710" t="str">
            <v>ZK800</v>
          </cell>
          <cell r="C710">
            <v>0</v>
          </cell>
          <cell r="D710">
            <v>0</v>
          </cell>
          <cell r="E710">
            <v>0</v>
          </cell>
          <cell r="F710">
            <v>0</v>
          </cell>
        </row>
        <row r="711">
          <cell r="A711" t="str">
            <v>ZK800.K199</v>
          </cell>
          <cell r="B711" t="str">
            <v>ZK800</v>
          </cell>
          <cell r="C711">
            <v>0</v>
          </cell>
          <cell r="D711">
            <v>0</v>
          </cell>
          <cell r="E711">
            <v>0</v>
          </cell>
          <cell r="F711">
            <v>0</v>
          </cell>
        </row>
        <row r="712">
          <cell r="A712" t="str">
            <v>ZK877.8999</v>
          </cell>
          <cell r="B712" t="str">
            <v>ZK877</v>
          </cell>
          <cell r="C712">
            <v>0</v>
          </cell>
          <cell r="D712">
            <v>0</v>
          </cell>
          <cell r="E712">
            <v>0</v>
          </cell>
          <cell r="F712">
            <v>0</v>
          </cell>
        </row>
        <row r="713">
          <cell r="A713" t="str">
            <v>ZK877.K999</v>
          </cell>
          <cell r="B713" t="str">
            <v>ZK877</v>
          </cell>
          <cell r="C713">
            <v>0</v>
          </cell>
          <cell r="D713">
            <v>0</v>
          </cell>
          <cell r="E713">
            <v>0</v>
          </cell>
          <cell r="F713">
            <v>0</v>
          </cell>
        </row>
        <row r="714">
          <cell r="A714" t="str">
            <v>ZK900.A006</v>
          </cell>
          <cell r="B714" t="str">
            <v>ZK900</v>
          </cell>
          <cell r="C714">
            <v>0</v>
          </cell>
          <cell r="D714">
            <v>0</v>
          </cell>
          <cell r="E714">
            <v>0</v>
          </cell>
          <cell r="F714">
            <v>20676.710000000006</v>
          </cell>
        </row>
        <row r="715">
          <cell r="A715" t="str">
            <v>ZK901.A006</v>
          </cell>
          <cell r="B715" t="str">
            <v>ZK901</v>
          </cell>
          <cell r="C715">
            <v>0</v>
          </cell>
          <cell r="D715">
            <v>0</v>
          </cell>
          <cell r="E715">
            <v>0</v>
          </cell>
          <cell r="F715">
            <v>1604.4299999999998</v>
          </cell>
        </row>
        <row r="716">
          <cell r="A716" t="str">
            <v>ZK902.A006</v>
          </cell>
          <cell r="B716" t="str">
            <v>ZK902</v>
          </cell>
          <cell r="C716">
            <v>0</v>
          </cell>
          <cell r="D716">
            <v>0</v>
          </cell>
          <cell r="E716">
            <v>0</v>
          </cell>
          <cell r="F716">
            <v>0</v>
          </cell>
        </row>
        <row r="717">
          <cell r="A717" t="str">
            <v>ZK905.A015</v>
          </cell>
          <cell r="B717" t="str">
            <v>ZK905</v>
          </cell>
          <cell r="C717">
            <v>0</v>
          </cell>
          <cell r="D717">
            <v>0</v>
          </cell>
          <cell r="E717">
            <v>0</v>
          </cell>
          <cell r="F717">
            <v>0</v>
          </cell>
        </row>
        <row r="718">
          <cell r="A718" t="str">
            <v>ZK906.A015</v>
          </cell>
          <cell r="B718" t="str">
            <v>ZK906</v>
          </cell>
          <cell r="C718">
            <v>0</v>
          </cell>
          <cell r="D718">
            <v>0</v>
          </cell>
          <cell r="E718">
            <v>0</v>
          </cell>
          <cell r="F718">
            <v>0</v>
          </cell>
        </row>
        <row r="719">
          <cell r="A719" t="str">
            <v>ZK907.A015</v>
          </cell>
          <cell r="B719" t="str">
            <v>ZK907</v>
          </cell>
          <cell r="C719">
            <v>0</v>
          </cell>
          <cell r="D719">
            <v>0</v>
          </cell>
          <cell r="E719">
            <v>0</v>
          </cell>
          <cell r="F719">
            <v>0</v>
          </cell>
        </row>
        <row r="720">
          <cell r="A720" t="str">
            <v>ZK930.A050</v>
          </cell>
          <cell r="B720" t="str">
            <v>ZK930</v>
          </cell>
          <cell r="C720">
            <v>0</v>
          </cell>
          <cell r="D720">
            <v>0</v>
          </cell>
          <cell r="E720">
            <v>0</v>
          </cell>
          <cell r="F720">
            <v>0</v>
          </cell>
        </row>
        <row r="721">
          <cell r="A721" t="str">
            <v>ZK930.A059</v>
          </cell>
          <cell r="B721" t="str">
            <v>ZK930</v>
          </cell>
          <cell r="C721">
            <v>0</v>
          </cell>
          <cell r="D721">
            <v>0</v>
          </cell>
          <cell r="E721">
            <v>0</v>
          </cell>
          <cell r="F721">
            <v>0</v>
          </cell>
        </row>
        <row r="722">
          <cell r="A722" t="str">
            <v>ZK930.A060</v>
          </cell>
          <cell r="B722" t="str">
            <v>ZK930</v>
          </cell>
          <cell r="C722">
            <v>0</v>
          </cell>
          <cell r="D722">
            <v>0</v>
          </cell>
          <cell r="E722">
            <v>0</v>
          </cell>
          <cell r="F722">
            <v>0</v>
          </cell>
        </row>
        <row r="723">
          <cell r="A723" t="str">
            <v>ZK931.A042</v>
          </cell>
          <cell r="B723" t="str">
            <v>ZK931</v>
          </cell>
          <cell r="C723">
            <v>0</v>
          </cell>
          <cell r="D723">
            <v>0</v>
          </cell>
          <cell r="E723">
            <v>0</v>
          </cell>
          <cell r="F723">
            <v>0</v>
          </cell>
        </row>
        <row r="724">
          <cell r="A724" t="str">
            <v>ZK940.A210</v>
          </cell>
          <cell r="B724" t="str">
            <v>ZK940</v>
          </cell>
          <cell r="C724">
            <v>0</v>
          </cell>
          <cell r="D724">
            <v>0</v>
          </cell>
          <cell r="E724">
            <v>0</v>
          </cell>
          <cell r="F724">
            <v>0</v>
          </cell>
        </row>
        <row r="725">
          <cell r="A725" t="str">
            <v>ZK940.A211</v>
          </cell>
          <cell r="B725" t="str">
            <v>ZK940</v>
          </cell>
          <cell r="C725">
            <v>0</v>
          </cell>
          <cell r="D725">
            <v>0</v>
          </cell>
          <cell r="E725">
            <v>0</v>
          </cell>
          <cell r="F725">
            <v>0</v>
          </cell>
        </row>
        <row r="726">
          <cell r="A726" t="str">
            <v>ZK950.A240</v>
          </cell>
          <cell r="B726" t="str">
            <v>ZK950</v>
          </cell>
          <cell r="C726">
            <v>0</v>
          </cell>
          <cell r="D726">
            <v>0</v>
          </cell>
          <cell r="E726">
            <v>0</v>
          </cell>
          <cell r="F726">
            <v>0</v>
          </cell>
        </row>
        <row r="727">
          <cell r="A727" t="str">
            <v>ZK950.A241</v>
          </cell>
          <cell r="B727" t="str">
            <v>ZK950</v>
          </cell>
          <cell r="C727">
            <v>0</v>
          </cell>
          <cell r="D727">
            <v>0</v>
          </cell>
          <cell r="E727">
            <v>0</v>
          </cell>
          <cell r="F727">
            <v>0</v>
          </cell>
        </row>
        <row r="728">
          <cell r="A728" t="str">
            <v>ZK950.A242</v>
          </cell>
          <cell r="B728" t="str">
            <v>ZK950</v>
          </cell>
          <cell r="C728">
            <v>0</v>
          </cell>
          <cell r="D728">
            <v>0</v>
          </cell>
          <cell r="E728">
            <v>0</v>
          </cell>
          <cell r="F728">
            <v>0</v>
          </cell>
        </row>
        <row r="729">
          <cell r="A729" t="str">
            <v>ZK951.A240</v>
          </cell>
          <cell r="B729" t="str">
            <v>ZK951</v>
          </cell>
          <cell r="C729">
            <v>0</v>
          </cell>
          <cell r="D729">
            <v>0</v>
          </cell>
          <cell r="E729">
            <v>0</v>
          </cell>
          <cell r="F729">
            <v>0</v>
          </cell>
        </row>
        <row r="730">
          <cell r="A730" t="str">
            <v>ZK951.A241</v>
          </cell>
          <cell r="B730" t="str">
            <v>ZK951</v>
          </cell>
          <cell r="C730">
            <v>0</v>
          </cell>
          <cell r="D730">
            <v>0</v>
          </cell>
          <cell r="E730">
            <v>0</v>
          </cell>
          <cell r="F730">
            <v>0</v>
          </cell>
        </row>
        <row r="731">
          <cell r="A731" t="str">
            <v>ZK952.A240</v>
          </cell>
          <cell r="B731" t="str">
            <v>ZK952</v>
          </cell>
          <cell r="C731">
            <v>0</v>
          </cell>
          <cell r="D731">
            <v>0</v>
          </cell>
          <cell r="E731">
            <v>0</v>
          </cell>
          <cell r="F731">
            <v>0</v>
          </cell>
        </row>
        <row r="732">
          <cell r="A732" t="str">
            <v>ZK952.A241</v>
          </cell>
          <cell r="B732" t="str">
            <v>ZK952</v>
          </cell>
          <cell r="C732">
            <v>0</v>
          </cell>
          <cell r="D732">
            <v>0</v>
          </cell>
          <cell r="E732">
            <v>0</v>
          </cell>
          <cell r="F732">
            <v>0</v>
          </cell>
        </row>
        <row r="733">
          <cell r="A733" t="str">
            <v>ZK955.A042</v>
          </cell>
          <cell r="B733" t="str">
            <v>ZK955</v>
          </cell>
          <cell r="C733">
            <v>0</v>
          </cell>
          <cell r="D733">
            <v>0</v>
          </cell>
          <cell r="E733">
            <v>0</v>
          </cell>
          <cell r="F733">
            <v>0</v>
          </cell>
        </row>
        <row r="734">
          <cell r="A734" t="str">
            <v>ZK955.A210</v>
          </cell>
          <cell r="B734" t="str">
            <v>ZK955</v>
          </cell>
          <cell r="C734">
            <v>0</v>
          </cell>
          <cell r="D734">
            <v>0</v>
          </cell>
          <cell r="E734">
            <v>0</v>
          </cell>
          <cell r="F734">
            <v>0</v>
          </cell>
        </row>
        <row r="735">
          <cell r="A735" t="str">
            <v>ZK956.A042</v>
          </cell>
          <cell r="B735" t="str">
            <v>ZK956</v>
          </cell>
          <cell r="C735">
            <v>0</v>
          </cell>
          <cell r="D735">
            <v>0</v>
          </cell>
          <cell r="E735">
            <v>0</v>
          </cell>
          <cell r="F735">
            <v>0</v>
          </cell>
        </row>
        <row r="736">
          <cell r="A736" t="str">
            <v>ZK960.A100</v>
          </cell>
          <cell r="B736" t="str">
            <v>ZK960</v>
          </cell>
          <cell r="C736">
            <v>0</v>
          </cell>
          <cell r="D736">
            <v>0</v>
          </cell>
          <cell r="E736">
            <v>0</v>
          </cell>
          <cell r="F736">
            <v>0</v>
          </cell>
        </row>
        <row r="737">
          <cell r="A737" t="str">
            <v>ZK960.A210</v>
          </cell>
          <cell r="B737" t="str">
            <v>ZK960</v>
          </cell>
          <cell r="C737">
            <v>0</v>
          </cell>
          <cell r="D737">
            <v>0</v>
          </cell>
          <cell r="E737">
            <v>0</v>
          </cell>
          <cell r="F737">
            <v>0</v>
          </cell>
        </row>
        <row r="738">
          <cell r="A738" t="str">
            <v>ZK970.A210</v>
          </cell>
          <cell r="B738" t="str">
            <v>ZK970</v>
          </cell>
          <cell r="C738">
            <v>0</v>
          </cell>
          <cell r="D738">
            <v>0</v>
          </cell>
          <cell r="E738">
            <v>0</v>
          </cell>
          <cell r="F738">
            <v>0</v>
          </cell>
        </row>
        <row r="739">
          <cell r="A739" t="str">
            <v>ZK970.A211</v>
          </cell>
          <cell r="B739" t="str">
            <v>ZK970</v>
          </cell>
          <cell r="C739">
            <v>0</v>
          </cell>
          <cell r="D739">
            <v>0</v>
          </cell>
          <cell r="E739">
            <v>0</v>
          </cell>
          <cell r="F739">
            <v>0</v>
          </cell>
        </row>
        <row r="740">
          <cell r="A740" t="str">
            <v>ZK972.A203</v>
          </cell>
          <cell r="B740" t="str">
            <v>ZK972</v>
          </cell>
          <cell r="C740">
            <v>0</v>
          </cell>
          <cell r="D740">
            <v>0</v>
          </cell>
          <cell r="E740">
            <v>0</v>
          </cell>
          <cell r="F740">
            <v>0</v>
          </cell>
        </row>
        <row r="741">
          <cell r="A741" t="str">
            <v>ZK972.A204</v>
          </cell>
          <cell r="B741" t="str">
            <v>ZK972</v>
          </cell>
          <cell r="C741">
            <v>0</v>
          </cell>
          <cell r="D741">
            <v>0</v>
          </cell>
          <cell r="E741">
            <v>0</v>
          </cell>
          <cell r="F741">
            <v>0</v>
          </cell>
        </row>
        <row r="742">
          <cell r="A742" t="str">
            <v>ZK974.A212</v>
          </cell>
          <cell r="B742" t="str">
            <v>ZK974</v>
          </cell>
          <cell r="C742">
            <v>0</v>
          </cell>
          <cell r="D742">
            <v>0</v>
          </cell>
          <cell r="E742">
            <v>0</v>
          </cell>
          <cell r="F742">
            <v>0</v>
          </cell>
        </row>
        <row r="743">
          <cell r="A743" t="str">
            <v>ZK975.A220</v>
          </cell>
          <cell r="B743" t="str">
            <v>ZK975</v>
          </cell>
          <cell r="C743">
            <v>0</v>
          </cell>
          <cell r="D743">
            <v>0</v>
          </cell>
          <cell r="E743">
            <v>0</v>
          </cell>
          <cell r="F743">
            <v>0</v>
          </cell>
        </row>
        <row r="744">
          <cell r="A744" t="str">
            <v>ZK975.A221</v>
          </cell>
          <cell r="B744" t="str">
            <v>ZK975</v>
          </cell>
          <cell r="C744">
            <v>0</v>
          </cell>
          <cell r="D744">
            <v>0</v>
          </cell>
          <cell r="E744">
            <v>0</v>
          </cell>
          <cell r="F744">
            <v>0</v>
          </cell>
        </row>
        <row r="745">
          <cell r="A745" t="str">
            <v>ZK976.A210</v>
          </cell>
          <cell r="B745" t="str">
            <v>ZK976</v>
          </cell>
          <cell r="C745">
            <v>0</v>
          </cell>
          <cell r="D745">
            <v>0</v>
          </cell>
          <cell r="E745">
            <v>0</v>
          </cell>
          <cell r="F745">
            <v>0</v>
          </cell>
        </row>
        <row r="746">
          <cell r="A746" t="str">
            <v>ZK976.A211</v>
          </cell>
          <cell r="B746" t="str">
            <v>ZK976</v>
          </cell>
          <cell r="C746">
            <v>0</v>
          </cell>
          <cell r="D746">
            <v>0</v>
          </cell>
          <cell r="E746">
            <v>0</v>
          </cell>
          <cell r="F746">
            <v>0</v>
          </cell>
        </row>
        <row r="747">
          <cell r="A747" t="str">
            <v>ZK980.A210</v>
          </cell>
          <cell r="B747" t="str">
            <v>ZK980</v>
          </cell>
          <cell r="C747">
            <v>0</v>
          </cell>
          <cell r="D747">
            <v>0</v>
          </cell>
          <cell r="E747">
            <v>0</v>
          </cell>
          <cell r="F747">
            <v>0</v>
          </cell>
        </row>
        <row r="748">
          <cell r="A748" t="str">
            <v>ZK980.A211</v>
          </cell>
          <cell r="B748" t="str">
            <v>ZK980</v>
          </cell>
          <cell r="C748">
            <v>0</v>
          </cell>
          <cell r="D748">
            <v>0</v>
          </cell>
          <cell r="E748">
            <v>0</v>
          </cell>
          <cell r="F748">
            <v>0</v>
          </cell>
        </row>
        <row r="749">
          <cell r="A749" t="str">
            <v>ZK981.A006</v>
          </cell>
          <cell r="B749" t="str">
            <v>ZK981</v>
          </cell>
          <cell r="C749">
            <v>0</v>
          </cell>
          <cell r="D749">
            <v>0</v>
          </cell>
          <cell r="E749">
            <v>0</v>
          </cell>
          <cell r="F749">
            <v>0</v>
          </cell>
        </row>
        <row r="750">
          <cell r="A750" t="str">
            <v>ZK981.A213</v>
          </cell>
          <cell r="B750" t="str">
            <v>ZK981</v>
          </cell>
          <cell r="C750">
            <v>0</v>
          </cell>
          <cell r="D750">
            <v>0</v>
          </cell>
          <cell r="E750">
            <v>0</v>
          </cell>
          <cell r="F750">
            <v>0</v>
          </cell>
        </row>
        <row r="751">
          <cell r="A751" t="str">
            <v>ZK985.A210</v>
          </cell>
          <cell r="B751" t="str">
            <v>ZK985</v>
          </cell>
          <cell r="C751">
            <v>0</v>
          </cell>
          <cell r="D751">
            <v>0</v>
          </cell>
          <cell r="E751">
            <v>0</v>
          </cell>
          <cell r="F751">
            <v>0</v>
          </cell>
        </row>
        <row r="752">
          <cell r="A752" t="str">
            <v>ZK990.A240</v>
          </cell>
          <cell r="B752" t="str">
            <v>ZK990</v>
          </cell>
          <cell r="C752">
            <v>0</v>
          </cell>
          <cell r="D752">
            <v>0</v>
          </cell>
          <cell r="E752">
            <v>0</v>
          </cell>
          <cell r="F752">
            <v>0</v>
          </cell>
        </row>
        <row r="753">
          <cell r="A753" t="str">
            <v>ZK990.A241</v>
          </cell>
          <cell r="B753" t="str">
            <v>ZK990</v>
          </cell>
          <cell r="C753">
            <v>0</v>
          </cell>
          <cell r="D753">
            <v>0</v>
          </cell>
          <cell r="E753">
            <v>0</v>
          </cell>
          <cell r="F753">
            <v>0</v>
          </cell>
        </row>
        <row r="754">
          <cell r="A754" t="str">
            <v>ZK991.A240</v>
          </cell>
          <cell r="B754" t="str">
            <v>ZK991</v>
          </cell>
          <cell r="C754">
            <v>0</v>
          </cell>
          <cell r="D754">
            <v>0</v>
          </cell>
          <cell r="E754">
            <v>0</v>
          </cell>
          <cell r="F754">
            <v>0</v>
          </cell>
        </row>
        <row r="755">
          <cell r="A755" t="str">
            <v>ZK991.A241</v>
          </cell>
          <cell r="B755" t="str">
            <v>ZK991</v>
          </cell>
          <cell r="C755">
            <v>0</v>
          </cell>
          <cell r="D755">
            <v>0</v>
          </cell>
          <cell r="E755">
            <v>0</v>
          </cell>
          <cell r="F755">
            <v>0</v>
          </cell>
        </row>
        <row r="756">
          <cell r="A756" t="str">
            <v>ZK992.A240</v>
          </cell>
          <cell r="B756" t="str">
            <v>ZK992</v>
          </cell>
          <cell r="C756">
            <v>0</v>
          </cell>
          <cell r="D756">
            <v>0</v>
          </cell>
          <cell r="E756">
            <v>0</v>
          </cell>
          <cell r="F756">
            <v>0</v>
          </cell>
        </row>
        <row r="757">
          <cell r="A757" t="str">
            <v>ZK992.A241</v>
          </cell>
          <cell r="B757" t="str">
            <v>ZK992</v>
          </cell>
          <cell r="C757">
            <v>0</v>
          </cell>
          <cell r="D757">
            <v>0</v>
          </cell>
          <cell r="E757">
            <v>0</v>
          </cell>
          <cell r="F757">
            <v>0</v>
          </cell>
        </row>
        <row r="758">
          <cell r="A758" t="str">
            <v>ZK993.A050</v>
          </cell>
          <cell r="B758" t="str">
            <v>ZK993</v>
          </cell>
          <cell r="C758">
            <v>0</v>
          </cell>
          <cell r="D758">
            <v>0</v>
          </cell>
          <cell r="E758">
            <v>0</v>
          </cell>
          <cell r="F758">
            <v>0</v>
          </cell>
        </row>
        <row r="759">
          <cell r="A759" t="str">
            <v>ZK993.A060</v>
          </cell>
          <cell r="B759" t="str">
            <v>ZK993</v>
          </cell>
          <cell r="C759">
            <v>0</v>
          </cell>
          <cell r="D759">
            <v>0</v>
          </cell>
          <cell r="E759">
            <v>0</v>
          </cell>
          <cell r="F759">
            <v>0</v>
          </cell>
        </row>
        <row r="760">
          <cell r="A760" t="str">
            <v>ZK994.A042</v>
          </cell>
          <cell r="B760" t="str">
            <v>ZK994</v>
          </cell>
          <cell r="C760">
            <v>0</v>
          </cell>
          <cell r="D760">
            <v>0</v>
          </cell>
          <cell r="E760">
            <v>0</v>
          </cell>
          <cell r="F760">
            <v>0</v>
          </cell>
        </row>
        <row r="761">
          <cell r="A761" t="str">
            <v>ZK995.A213</v>
          </cell>
          <cell r="B761" t="str">
            <v>ZK995</v>
          </cell>
          <cell r="C761">
            <v>0</v>
          </cell>
          <cell r="D761">
            <v>0</v>
          </cell>
          <cell r="E761">
            <v>0</v>
          </cell>
          <cell r="F761">
            <v>0</v>
          </cell>
        </row>
        <row r="762">
          <cell r="A762" t="str">
            <v>ZK996.A100</v>
          </cell>
          <cell r="B762" t="str">
            <v>ZK996</v>
          </cell>
          <cell r="C762">
            <v>0</v>
          </cell>
          <cell r="D762">
            <v>0</v>
          </cell>
          <cell r="E762">
            <v>0</v>
          </cell>
          <cell r="F762">
            <v>0</v>
          </cell>
        </row>
        <row r="763">
          <cell r="A763" t="str">
            <v>ZK996.A210</v>
          </cell>
          <cell r="B763" t="str">
            <v>ZK996</v>
          </cell>
          <cell r="C763">
            <v>0</v>
          </cell>
          <cell r="D763">
            <v>0</v>
          </cell>
          <cell r="E763">
            <v>0</v>
          </cell>
          <cell r="F763">
            <v>0</v>
          </cell>
        </row>
        <row r="764">
          <cell r="A764" t="str">
            <v>ZK997.A210</v>
          </cell>
          <cell r="B764" t="str">
            <v>ZK997</v>
          </cell>
          <cell r="C764">
            <v>0</v>
          </cell>
          <cell r="D764">
            <v>0</v>
          </cell>
          <cell r="E764">
            <v>0</v>
          </cell>
          <cell r="F764">
            <v>0</v>
          </cell>
        </row>
        <row r="765">
          <cell r="A765" t="str">
            <v>ZK998.A210</v>
          </cell>
          <cell r="B765" t="str">
            <v>ZK998</v>
          </cell>
          <cell r="C765">
            <v>0</v>
          </cell>
          <cell r="D765">
            <v>0</v>
          </cell>
          <cell r="E765">
            <v>0</v>
          </cell>
          <cell r="F765">
            <v>0</v>
          </cell>
        </row>
        <row r="766">
          <cell r="A766" t="str">
            <v>ZK999.A210</v>
          </cell>
          <cell r="B766" t="str">
            <v>ZK999</v>
          </cell>
          <cell r="C766">
            <v>0</v>
          </cell>
          <cell r="D766">
            <v>0</v>
          </cell>
          <cell r="E766">
            <v>0</v>
          </cell>
          <cell r="F766">
            <v>0</v>
          </cell>
        </row>
        <row r="767">
          <cell r="D767">
            <v>959870.5499999997</v>
          </cell>
          <cell r="E767">
            <v>7753797.1400000034</v>
          </cell>
          <cell r="F767">
            <v>2885839.2700000009</v>
          </cell>
        </row>
        <row r="768">
          <cell r="D768">
            <v>959870.5499999997</v>
          </cell>
          <cell r="E768">
            <v>7753797.1400000071</v>
          </cell>
          <cell r="F768"/>
        </row>
        <row r="769">
          <cell r="D769">
            <v>0</v>
          </cell>
          <cell r="E769">
            <v>0</v>
          </cell>
          <cell r="F769" t="e">
            <v>#VALUE!</v>
          </cell>
        </row>
        <row r="770">
          <cell r="A770" t="str">
            <v>INT ENC</v>
          </cell>
          <cell r="F770">
            <v>0</v>
          </cell>
        </row>
        <row r="771">
          <cell r="F771" t="e">
            <v>#VALUE!</v>
          </cell>
        </row>
        <row r="3842">
          <cell r="B3842"/>
        </row>
        <row r="3843">
          <cell r="B3843"/>
        </row>
        <row r="3844">
          <cell r="B3844"/>
        </row>
        <row r="3845">
          <cell r="B3845"/>
        </row>
        <row r="3846">
          <cell r="B3846"/>
        </row>
        <row r="3847">
          <cell r="B3847"/>
        </row>
        <row r="3848">
          <cell r="B3848"/>
        </row>
        <row r="3849">
          <cell r="B3849"/>
        </row>
        <row r="3850">
          <cell r="B3850"/>
        </row>
        <row r="3851">
          <cell r="B3851"/>
        </row>
        <row r="3852">
          <cell r="B3852"/>
        </row>
        <row r="3853">
          <cell r="B3853"/>
        </row>
        <row r="3854">
          <cell r="B3854"/>
        </row>
        <row r="3855">
          <cell r="B3855"/>
        </row>
        <row r="3856">
          <cell r="B3856"/>
        </row>
        <row r="3857">
          <cell r="B3857"/>
        </row>
        <row r="3858">
          <cell r="B3858"/>
        </row>
        <row r="3859">
          <cell r="B3859"/>
        </row>
        <row r="3860">
          <cell r="B3860"/>
        </row>
        <row r="3861">
          <cell r="B3861"/>
        </row>
        <row r="3862">
          <cell r="B3862"/>
        </row>
        <row r="3863">
          <cell r="B3863"/>
        </row>
        <row r="3864">
          <cell r="B3864"/>
        </row>
        <row r="3865">
          <cell r="B3865"/>
        </row>
        <row r="3866">
          <cell r="B3866"/>
        </row>
        <row r="3867">
          <cell r="B3867"/>
        </row>
        <row r="3868">
          <cell r="B3868"/>
        </row>
        <row r="3869">
          <cell r="B3869"/>
        </row>
        <row r="3870">
          <cell r="B3870"/>
        </row>
        <row r="3871">
          <cell r="B3871"/>
        </row>
        <row r="3872">
          <cell r="B3872"/>
        </row>
        <row r="3873">
          <cell r="B3873"/>
        </row>
        <row r="3874">
          <cell r="B3874"/>
        </row>
        <row r="3875">
          <cell r="B3875"/>
        </row>
        <row r="3876">
          <cell r="B3876"/>
        </row>
        <row r="3877">
          <cell r="B3877"/>
        </row>
        <row r="3878">
          <cell r="B3878"/>
        </row>
        <row r="3879">
          <cell r="B3879"/>
        </row>
        <row r="3880">
          <cell r="B3880"/>
        </row>
        <row r="3881">
          <cell r="B3881"/>
        </row>
        <row r="3882">
          <cell r="B3882"/>
        </row>
        <row r="3883">
          <cell r="B3883"/>
        </row>
        <row r="3884">
          <cell r="B3884"/>
        </row>
        <row r="3885">
          <cell r="B3885"/>
        </row>
        <row r="3886">
          <cell r="B3886"/>
        </row>
        <row r="3887">
          <cell r="B3887"/>
        </row>
        <row r="3888">
          <cell r="B3888"/>
        </row>
        <row r="3889">
          <cell r="B3889"/>
        </row>
        <row r="3890">
          <cell r="B3890"/>
        </row>
        <row r="3891">
          <cell r="B3891"/>
        </row>
        <row r="3892">
          <cell r="B3892"/>
        </row>
        <row r="3893">
          <cell r="B3893"/>
        </row>
        <row r="3894">
          <cell r="B3894"/>
        </row>
        <row r="3895">
          <cell r="B3895"/>
        </row>
        <row r="3896">
          <cell r="B3896"/>
        </row>
        <row r="3897">
          <cell r="B3897"/>
        </row>
        <row r="3898">
          <cell r="B3898"/>
        </row>
        <row r="3899">
          <cell r="B3899"/>
        </row>
        <row r="3900">
          <cell r="B3900"/>
        </row>
        <row r="3901">
          <cell r="B3901"/>
        </row>
        <row r="3902">
          <cell r="B3902"/>
        </row>
        <row r="3903">
          <cell r="B3903"/>
        </row>
        <row r="3904">
          <cell r="B3904"/>
        </row>
        <row r="3905">
          <cell r="B3905"/>
        </row>
        <row r="3906">
          <cell r="B3906"/>
        </row>
        <row r="3907">
          <cell r="B3907"/>
        </row>
        <row r="3908">
          <cell r="B3908"/>
        </row>
        <row r="3909">
          <cell r="B3909"/>
        </row>
        <row r="3910">
          <cell r="B3910"/>
        </row>
        <row r="3911">
          <cell r="B3911"/>
        </row>
        <row r="3912">
          <cell r="B3912"/>
        </row>
        <row r="3913">
          <cell r="B3913"/>
        </row>
        <row r="3914">
          <cell r="B3914"/>
        </row>
        <row r="3915">
          <cell r="B3915"/>
        </row>
        <row r="3916">
          <cell r="B3916"/>
        </row>
        <row r="3917">
          <cell r="B3917"/>
        </row>
        <row r="3918">
          <cell r="B3918"/>
        </row>
        <row r="3919">
          <cell r="B3919"/>
        </row>
        <row r="3920">
          <cell r="B3920"/>
        </row>
        <row r="3921">
          <cell r="B3921"/>
        </row>
        <row r="3922">
          <cell r="B3922"/>
        </row>
        <row r="3923">
          <cell r="B3923"/>
        </row>
        <row r="3924">
          <cell r="B3924"/>
        </row>
        <row r="3925">
          <cell r="B3925"/>
        </row>
        <row r="3926">
          <cell r="B3926"/>
        </row>
        <row r="3927">
          <cell r="B3927"/>
        </row>
        <row r="3928">
          <cell r="B3928"/>
        </row>
        <row r="3929">
          <cell r="B3929"/>
        </row>
        <row r="3930">
          <cell r="B3930"/>
        </row>
        <row r="3931">
          <cell r="B3931"/>
        </row>
        <row r="3932">
          <cell r="B3932"/>
        </row>
        <row r="3933">
          <cell r="B3933"/>
        </row>
        <row r="3934">
          <cell r="B3934"/>
        </row>
        <row r="3935">
          <cell r="B3935"/>
        </row>
        <row r="3936">
          <cell r="B3936"/>
        </row>
        <row r="3937">
          <cell r="B3937"/>
        </row>
        <row r="3938">
          <cell r="B3938"/>
        </row>
        <row r="3939">
          <cell r="B3939"/>
        </row>
        <row r="3940">
          <cell r="B3940"/>
        </row>
        <row r="3941">
          <cell r="B3941"/>
        </row>
        <row r="3942">
          <cell r="B3942"/>
        </row>
        <row r="3943">
          <cell r="B3943"/>
        </row>
        <row r="3944">
          <cell r="B3944"/>
        </row>
        <row r="3945">
          <cell r="B3945"/>
        </row>
        <row r="3946">
          <cell r="B3946"/>
        </row>
        <row r="3947">
          <cell r="B3947"/>
        </row>
        <row r="3948">
          <cell r="B3948"/>
        </row>
        <row r="3949">
          <cell r="B3949"/>
        </row>
        <row r="3950">
          <cell r="B3950"/>
        </row>
        <row r="3951">
          <cell r="B3951"/>
        </row>
        <row r="3952">
          <cell r="B3952"/>
        </row>
        <row r="3953">
          <cell r="B3953"/>
        </row>
        <row r="3954">
          <cell r="B3954"/>
        </row>
        <row r="3955">
          <cell r="B3955"/>
        </row>
        <row r="3956">
          <cell r="B3956"/>
        </row>
        <row r="3957">
          <cell r="B3957"/>
        </row>
        <row r="3958">
          <cell r="B3958"/>
        </row>
        <row r="3959">
          <cell r="B3959"/>
        </row>
        <row r="3960">
          <cell r="B3960"/>
        </row>
        <row r="3961">
          <cell r="B3961"/>
        </row>
        <row r="3962">
          <cell r="B3962"/>
        </row>
        <row r="3963">
          <cell r="B3963"/>
        </row>
        <row r="3964">
          <cell r="B3964"/>
        </row>
        <row r="3965">
          <cell r="B3965"/>
        </row>
        <row r="3966">
          <cell r="B3966"/>
        </row>
        <row r="3967">
          <cell r="B3967"/>
        </row>
        <row r="3968">
          <cell r="B3968"/>
        </row>
        <row r="3969">
          <cell r="B3969"/>
        </row>
        <row r="3970">
          <cell r="B3970"/>
        </row>
        <row r="3971">
          <cell r="B3971"/>
        </row>
        <row r="3972">
          <cell r="B3972"/>
        </row>
        <row r="3973">
          <cell r="B3973"/>
        </row>
        <row r="3974">
          <cell r="B3974"/>
        </row>
        <row r="3975">
          <cell r="B3975"/>
        </row>
        <row r="3976">
          <cell r="B3976"/>
        </row>
        <row r="3977">
          <cell r="B3977"/>
        </row>
        <row r="3978">
          <cell r="B3978"/>
        </row>
        <row r="3979">
          <cell r="B3979"/>
        </row>
        <row r="3980">
          <cell r="B3980"/>
        </row>
        <row r="3981">
          <cell r="B3981"/>
        </row>
        <row r="3982">
          <cell r="B3982"/>
        </row>
        <row r="3983">
          <cell r="B3983"/>
        </row>
        <row r="3984">
          <cell r="B3984"/>
        </row>
        <row r="3985">
          <cell r="B3985"/>
        </row>
        <row r="3986">
          <cell r="B3986"/>
        </row>
        <row r="3987">
          <cell r="B3987"/>
        </row>
        <row r="3988">
          <cell r="B3988"/>
        </row>
        <row r="3989">
          <cell r="B3989"/>
        </row>
        <row r="3990">
          <cell r="B3990"/>
        </row>
        <row r="3991">
          <cell r="B3991"/>
        </row>
        <row r="3992">
          <cell r="B3992"/>
        </row>
        <row r="3993">
          <cell r="B3993"/>
        </row>
        <row r="3994">
          <cell r="B3994"/>
        </row>
        <row r="3995">
          <cell r="B3995"/>
        </row>
        <row r="3996">
          <cell r="B3996"/>
        </row>
        <row r="3997">
          <cell r="B3997"/>
        </row>
        <row r="3998">
          <cell r="B3998"/>
        </row>
        <row r="3999">
          <cell r="B3999"/>
        </row>
        <row r="4000">
          <cell r="B4000"/>
        </row>
        <row r="4001">
          <cell r="B4001"/>
        </row>
        <row r="4002">
          <cell r="B4002"/>
        </row>
        <row r="4003">
          <cell r="B4003"/>
        </row>
        <row r="4004">
          <cell r="B4004"/>
        </row>
        <row r="4005">
          <cell r="B4005"/>
        </row>
        <row r="4006">
          <cell r="B4006"/>
        </row>
        <row r="4007">
          <cell r="B4007"/>
        </row>
        <row r="4008">
          <cell r="B4008"/>
        </row>
        <row r="4009">
          <cell r="B4009"/>
        </row>
        <row r="4010">
          <cell r="B4010"/>
        </row>
        <row r="4011">
          <cell r="B4011"/>
        </row>
        <row r="4012">
          <cell r="B4012"/>
        </row>
        <row r="4013">
          <cell r="B4013"/>
        </row>
        <row r="4014">
          <cell r="B4014"/>
        </row>
        <row r="4015">
          <cell r="B4015"/>
        </row>
        <row r="4016">
          <cell r="B4016"/>
        </row>
        <row r="4017">
          <cell r="B4017"/>
        </row>
        <row r="4018">
          <cell r="B4018"/>
        </row>
        <row r="4019">
          <cell r="B4019"/>
        </row>
        <row r="4020">
          <cell r="B4020"/>
        </row>
        <row r="4021">
          <cell r="B4021"/>
        </row>
        <row r="4022">
          <cell r="B4022"/>
        </row>
        <row r="4023">
          <cell r="B4023"/>
        </row>
        <row r="4024">
          <cell r="B4024"/>
        </row>
        <row r="4025">
          <cell r="B4025"/>
        </row>
        <row r="4026">
          <cell r="B4026"/>
        </row>
        <row r="4027">
          <cell r="B4027"/>
        </row>
        <row r="4028">
          <cell r="B4028"/>
        </row>
        <row r="4029">
          <cell r="B4029"/>
        </row>
        <row r="4030">
          <cell r="B4030"/>
        </row>
        <row r="4031">
          <cell r="B4031"/>
        </row>
        <row r="4032">
          <cell r="B4032"/>
        </row>
        <row r="4033">
          <cell r="B4033"/>
        </row>
        <row r="4034">
          <cell r="B4034"/>
        </row>
        <row r="4035">
          <cell r="B4035"/>
        </row>
        <row r="4036">
          <cell r="B4036"/>
        </row>
        <row r="4037">
          <cell r="B4037"/>
        </row>
        <row r="4038">
          <cell r="B4038"/>
        </row>
        <row r="4039">
          <cell r="B4039"/>
        </row>
        <row r="4040">
          <cell r="B4040"/>
        </row>
        <row r="4041">
          <cell r="B4041"/>
        </row>
        <row r="4042">
          <cell r="B4042"/>
        </row>
        <row r="4043">
          <cell r="B4043"/>
        </row>
        <row r="4044">
          <cell r="B4044"/>
        </row>
        <row r="4045">
          <cell r="B4045"/>
        </row>
        <row r="4046">
          <cell r="B4046"/>
        </row>
        <row r="4047">
          <cell r="B4047"/>
        </row>
        <row r="4048">
          <cell r="B4048"/>
        </row>
        <row r="4049">
          <cell r="B4049"/>
        </row>
        <row r="4050">
          <cell r="B4050"/>
        </row>
        <row r="4051">
          <cell r="B4051"/>
        </row>
        <row r="4052">
          <cell r="B4052"/>
        </row>
        <row r="4053">
          <cell r="B4053"/>
        </row>
        <row r="4054">
          <cell r="B4054"/>
        </row>
        <row r="4055">
          <cell r="B4055"/>
        </row>
        <row r="4056">
          <cell r="B4056"/>
        </row>
        <row r="4057">
          <cell r="B4057"/>
        </row>
        <row r="4058">
          <cell r="B4058"/>
        </row>
        <row r="4059">
          <cell r="B4059"/>
        </row>
        <row r="4060">
          <cell r="B4060"/>
        </row>
        <row r="4061">
          <cell r="B4061"/>
        </row>
        <row r="4062">
          <cell r="B4062"/>
        </row>
        <row r="4063">
          <cell r="B4063"/>
        </row>
        <row r="4064">
          <cell r="B4064"/>
        </row>
        <row r="4065">
          <cell r="B4065"/>
        </row>
        <row r="4066">
          <cell r="B4066"/>
        </row>
        <row r="4067">
          <cell r="B4067"/>
        </row>
        <row r="4068">
          <cell r="B4068"/>
        </row>
        <row r="4069">
          <cell r="B4069"/>
        </row>
        <row r="4070">
          <cell r="B4070"/>
        </row>
        <row r="4071">
          <cell r="B4071"/>
        </row>
        <row r="4072">
          <cell r="B4072"/>
        </row>
        <row r="4073">
          <cell r="B4073"/>
        </row>
        <row r="4074">
          <cell r="B4074"/>
        </row>
        <row r="4075">
          <cell r="B4075"/>
        </row>
        <row r="4076">
          <cell r="B4076"/>
        </row>
        <row r="4077">
          <cell r="B4077"/>
        </row>
        <row r="4078">
          <cell r="B4078"/>
        </row>
        <row r="4079">
          <cell r="B4079"/>
        </row>
        <row r="4080">
          <cell r="B4080"/>
        </row>
        <row r="4081">
          <cell r="B4081"/>
        </row>
        <row r="4082">
          <cell r="B4082"/>
        </row>
        <row r="4083">
          <cell r="B4083"/>
        </row>
        <row r="4084">
          <cell r="B4084"/>
        </row>
        <row r="4085">
          <cell r="B4085"/>
        </row>
        <row r="4086">
          <cell r="B4086"/>
        </row>
        <row r="4087">
          <cell r="B4087"/>
        </row>
        <row r="4088">
          <cell r="B4088"/>
        </row>
        <row r="4089">
          <cell r="B4089"/>
        </row>
        <row r="4090">
          <cell r="B4090"/>
        </row>
        <row r="4091">
          <cell r="B4091"/>
        </row>
        <row r="4092">
          <cell r="B4092"/>
        </row>
        <row r="4093">
          <cell r="B4093"/>
        </row>
        <row r="4094">
          <cell r="B4094"/>
        </row>
        <row r="4095">
          <cell r="B4095"/>
        </row>
        <row r="4096">
          <cell r="B4096"/>
        </row>
        <row r="4097">
          <cell r="B4097"/>
        </row>
        <row r="4098">
          <cell r="B4098"/>
        </row>
        <row r="4099">
          <cell r="B4099"/>
        </row>
        <row r="4100">
          <cell r="B4100"/>
        </row>
        <row r="4101">
          <cell r="B4101"/>
        </row>
        <row r="4102">
          <cell r="B4102"/>
        </row>
        <row r="4103">
          <cell r="B4103"/>
        </row>
        <row r="4104">
          <cell r="B4104"/>
        </row>
        <row r="4105">
          <cell r="B4105"/>
        </row>
        <row r="4106">
          <cell r="B4106"/>
        </row>
        <row r="4107">
          <cell r="B4107"/>
        </row>
        <row r="4108">
          <cell r="B4108"/>
        </row>
        <row r="4109">
          <cell r="B4109"/>
        </row>
        <row r="4110">
          <cell r="B4110"/>
        </row>
        <row r="4111">
          <cell r="B4111"/>
        </row>
        <row r="4112">
          <cell r="B4112"/>
        </row>
        <row r="4113">
          <cell r="B4113"/>
        </row>
        <row r="4114">
          <cell r="B4114"/>
        </row>
        <row r="4115">
          <cell r="B4115"/>
        </row>
        <row r="4116">
          <cell r="B4116"/>
        </row>
        <row r="4117">
          <cell r="B4117"/>
        </row>
        <row r="4118">
          <cell r="B4118"/>
        </row>
        <row r="4119">
          <cell r="B4119"/>
        </row>
        <row r="4120">
          <cell r="B4120"/>
        </row>
        <row r="4121">
          <cell r="B4121"/>
        </row>
        <row r="4122">
          <cell r="B4122"/>
        </row>
        <row r="4123">
          <cell r="B4123"/>
        </row>
        <row r="4124">
          <cell r="B4124"/>
        </row>
        <row r="4125">
          <cell r="B4125"/>
        </row>
        <row r="4126">
          <cell r="B4126"/>
        </row>
        <row r="4127">
          <cell r="B4127"/>
        </row>
        <row r="4128">
          <cell r="B4128"/>
        </row>
        <row r="4129">
          <cell r="B4129"/>
        </row>
        <row r="4130">
          <cell r="B4130"/>
        </row>
        <row r="4131">
          <cell r="B4131"/>
        </row>
        <row r="4132">
          <cell r="B4132"/>
        </row>
        <row r="4133">
          <cell r="B4133"/>
        </row>
        <row r="4134">
          <cell r="B4134"/>
        </row>
        <row r="4135">
          <cell r="B4135"/>
        </row>
        <row r="4136">
          <cell r="B4136"/>
        </row>
        <row r="4137">
          <cell r="B4137"/>
        </row>
        <row r="4138">
          <cell r="B4138"/>
        </row>
        <row r="4139">
          <cell r="B4139"/>
        </row>
        <row r="4140">
          <cell r="B4140"/>
        </row>
        <row r="4141">
          <cell r="B4141"/>
        </row>
        <row r="4142">
          <cell r="B4142"/>
        </row>
        <row r="4143">
          <cell r="B4143"/>
        </row>
        <row r="4144">
          <cell r="B4144"/>
        </row>
        <row r="4145">
          <cell r="B4145"/>
        </row>
        <row r="4146">
          <cell r="B4146"/>
        </row>
        <row r="4147">
          <cell r="B4147"/>
        </row>
        <row r="4148">
          <cell r="B4148"/>
        </row>
        <row r="4149">
          <cell r="B4149"/>
        </row>
        <row r="4150">
          <cell r="B4150"/>
        </row>
        <row r="4151">
          <cell r="B4151"/>
        </row>
        <row r="4152">
          <cell r="B4152"/>
        </row>
        <row r="4153">
          <cell r="B4153"/>
        </row>
        <row r="4154">
          <cell r="B4154"/>
        </row>
        <row r="4155">
          <cell r="B4155"/>
        </row>
        <row r="4156">
          <cell r="B4156"/>
        </row>
        <row r="4157">
          <cell r="B4157"/>
        </row>
        <row r="4158">
          <cell r="B4158"/>
        </row>
        <row r="4159">
          <cell r="B4159"/>
        </row>
        <row r="4160">
          <cell r="B4160"/>
        </row>
        <row r="4161">
          <cell r="B4161"/>
        </row>
        <row r="4162">
          <cell r="B4162"/>
        </row>
        <row r="4163">
          <cell r="B4163"/>
        </row>
        <row r="4164">
          <cell r="B4164"/>
        </row>
        <row r="4165">
          <cell r="B4165"/>
        </row>
        <row r="4166">
          <cell r="B4166"/>
        </row>
        <row r="4167">
          <cell r="B4167"/>
        </row>
        <row r="4168">
          <cell r="B4168"/>
        </row>
        <row r="4169">
          <cell r="B4169"/>
        </row>
        <row r="4170">
          <cell r="B4170"/>
        </row>
        <row r="4171">
          <cell r="B4171"/>
        </row>
        <row r="4172">
          <cell r="B4172"/>
        </row>
        <row r="4173">
          <cell r="B4173"/>
        </row>
        <row r="4174">
          <cell r="B4174"/>
        </row>
        <row r="4175">
          <cell r="B4175"/>
        </row>
        <row r="4176">
          <cell r="B4176"/>
        </row>
        <row r="4177">
          <cell r="B4177"/>
        </row>
        <row r="4178">
          <cell r="B4178"/>
        </row>
        <row r="4179">
          <cell r="B4179"/>
        </row>
        <row r="4180">
          <cell r="B4180"/>
        </row>
        <row r="4181">
          <cell r="B4181"/>
        </row>
        <row r="4182">
          <cell r="B4182"/>
        </row>
        <row r="4183">
          <cell r="B4183"/>
        </row>
        <row r="4184">
          <cell r="B4184"/>
        </row>
        <row r="4185">
          <cell r="B4185"/>
        </row>
        <row r="4186">
          <cell r="B4186"/>
        </row>
        <row r="4187">
          <cell r="B4187"/>
        </row>
        <row r="4188">
          <cell r="B4188"/>
        </row>
        <row r="4189">
          <cell r="B4189"/>
        </row>
        <row r="4190">
          <cell r="B4190"/>
        </row>
        <row r="4191">
          <cell r="B4191"/>
        </row>
        <row r="4192">
          <cell r="B4192"/>
        </row>
        <row r="4193">
          <cell r="B4193"/>
        </row>
        <row r="4194">
          <cell r="B4194"/>
        </row>
        <row r="4195">
          <cell r="B4195"/>
        </row>
        <row r="4196">
          <cell r="B4196"/>
        </row>
        <row r="4197">
          <cell r="B4197"/>
        </row>
        <row r="4198">
          <cell r="B4198"/>
        </row>
        <row r="4199">
          <cell r="B4199"/>
        </row>
        <row r="4200">
          <cell r="B4200"/>
        </row>
        <row r="4201">
          <cell r="B4201"/>
        </row>
        <row r="4202">
          <cell r="B4202"/>
        </row>
        <row r="4203">
          <cell r="B4203"/>
        </row>
        <row r="4204">
          <cell r="B4204"/>
        </row>
        <row r="4205">
          <cell r="B4205"/>
        </row>
        <row r="4206">
          <cell r="B4206"/>
        </row>
        <row r="4207">
          <cell r="B4207"/>
        </row>
        <row r="4208">
          <cell r="B4208"/>
        </row>
        <row r="4209">
          <cell r="B4209"/>
        </row>
        <row r="4210">
          <cell r="B4210"/>
        </row>
        <row r="4211">
          <cell r="B4211"/>
        </row>
        <row r="4212">
          <cell r="B4212"/>
        </row>
        <row r="4213">
          <cell r="B4213"/>
        </row>
        <row r="4214">
          <cell r="B4214"/>
        </row>
        <row r="4215">
          <cell r="B4215"/>
        </row>
        <row r="4216">
          <cell r="B4216"/>
        </row>
        <row r="4217">
          <cell r="B4217"/>
        </row>
        <row r="4218">
          <cell r="B4218"/>
        </row>
        <row r="4219">
          <cell r="B4219"/>
        </row>
        <row r="4220">
          <cell r="B4220"/>
        </row>
        <row r="4221">
          <cell r="B4221"/>
        </row>
        <row r="4222">
          <cell r="B4222"/>
        </row>
        <row r="4223">
          <cell r="B4223"/>
        </row>
        <row r="4224">
          <cell r="B4224"/>
        </row>
        <row r="4225">
          <cell r="B4225"/>
        </row>
        <row r="4226">
          <cell r="B4226"/>
        </row>
        <row r="4227">
          <cell r="B4227"/>
        </row>
        <row r="4228">
          <cell r="B4228"/>
        </row>
        <row r="4229">
          <cell r="B4229"/>
        </row>
        <row r="4230">
          <cell r="B4230"/>
        </row>
        <row r="4231">
          <cell r="B4231"/>
        </row>
        <row r="4232">
          <cell r="B4232"/>
        </row>
        <row r="4233">
          <cell r="B4233"/>
        </row>
        <row r="4234">
          <cell r="B4234"/>
        </row>
        <row r="4235">
          <cell r="B4235"/>
        </row>
        <row r="4236">
          <cell r="B4236"/>
        </row>
        <row r="4237">
          <cell r="B4237"/>
        </row>
        <row r="4238">
          <cell r="B4238"/>
        </row>
        <row r="4239">
          <cell r="B4239"/>
        </row>
        <row r="4240">
          <cell r="B4240"/>
        </row>
        <row r="4241">
          <cell r="B4241"/>
        </row>
        <row r="4242">
          <cell r="B4242"/>
        </row>
        <row r="4243">
          <cell r="B4243"/>
        </row>
        <row r="4244">
          <cell r="B4244"/>
        </row>
        <row r="4245">
          <cell r="B4245"/>
        </row>
        <row r="4246">
          <cell r="B4246"/>
        </row>
        <row r="4247">
          <cell r="B4247"/>
        </row>
        <row r="4248">
          <cell r="B4248"/>
        </row>
        <row r="4249">
          <cell r="B4249"/>
        </row>
        <row r="4250">
          <cell r="B4250"/>
        </row>
        <row r="4251">
          <cell r="B4251"/>
        </row>
        <row r="4252">
          <cell r="B4252"/>
        </row>
        <row r="4253">
          <cell r="B4253"/>
        </row>
        <row r="4254">
          <cell r="B4254"/>
        </row>
        <row r="4255">
          <cell r="B4255"/>
        </row>
        <row r="4256">
          <cell r="B4256"/>
        </row>
        <row r="4257">
          <cell r="B4257"/>
        </row>
        <row r="4258">
          <cell r="B4258"/>
        </row>
        <row r="4259">
          <cell r="B4259"/>
        </row>
        <row r="4260">
          <cell r="B4260"/>
        </row>
        <row r="4261">
          <cell r="B4261"/>
        </row>
        <row r="4262">
          <cell r="B4262"/>
        </row>
        <row r="4263">
          <cell r="B4263"/>
        </row>
        <row r="4264">
          <cell r="B4264"/>
        </row>
        <row r="4265">
          <cell r="B4265"/>
        </row>
        <row r="4266">
          <cell r="B4266"/>
        </row>
        <row r="4267">
          <cell r="B4267"/>
        </row>
        <row r="4268">
          <cell r="B4268"/>
        </row>
        <row r="4269">
          <cell r="B4269"/>
        </row>
        <row r="4270">
          <cell r="B4270"/>
        </row>
        <row r="4271">
          <cell r="B4271"/>
        </row>
        <row r="4272">
          <cell r="B4272"/>
        </row>
        <row r="4273">
          <cell r="B4273"/>
        </row>
        <row r="4274">
          <cell r="B4274"/>
        </row>
        <row r="4275">
          <cell r="B4275"/>
        </row>
        <row r="4276">
          <cell r="B4276"/>
        </row>
        <row r="4277">
          <cell r="B4277"/>
        </row>
        <row r="4278">
          <cell r="B4278"/>
        </row>
        <row r="4279">
          <cell r="B4279"/>
        </row>
        <row r="4280">
          <cell r="B4280"/>
        </row>
        <row r="4281">
          <cell r="B4281"/>
        </row>
        <row r="4282">
          <cell r="B4282"/>
        </row>
        <row r="4283">
          <cell r="B4283"/>
        </row>
        <row r="4284">
          <cell r="B4284"/>
        </row>
        <row r="4285">
          <cell r="B4285"/>
        </row>
        <row r="4286">
          <cell r="B4286"/>
        </row>
        <row r="4287">
          <cell r="B4287"/>
        </row>
        <row r="4288">
          <cell r="B4288"/>
        </row>
        <row r="4289">
          <cell r="B4289"/>
        </row>
        <row r="4290">
          <cell r="B4290"/>
        </row>
        <row r="4291">
          <cell r="B4291"/>
        </row>
        <row r="4292">
          <cell r="B4292"/>
        </row>
        <row r="4293">
          <cell r="B4293"/>
        </row>
        <row r="4294">
          <cell r="B4294"/>
        </row>
        <row r="4295">
          <cell r="B4295"/>
        </row>
        <row r="4296">
          <cell r="B4296"/>
        </row>
        <row r="4297">
          <cell r="B4297"/>
        </row>
        <row r="4298">
          <cell r="B4298"/>
        </row>
        <row r="4299">
          <cell r="B4299"/>
        </row>
        <row r="4300">
          <cell r="B4300"/>
        </row>
        <row r="4301">
          <cell r="B4301"/>
        </row>
        <row r="4302">
          <cell r="B4302"/>
        </row>
        <row r="4303">
          <cell r="B4303"/>
        </row>
        <row r="4304">
          <cell r="B4304"/>
        </row>
        <row r="4305">
          <cell r="B4305"/>
        </row>
        <row r="4306">
          <cell r="B4306"/>
        </row>
        <row r="4307">
          <cell r="B4307"/>
        </row>
        <row r="4308">
          <cell r="B4308"/>
        </row>
        <row r="4309">
          <cell r="B4309"/>
        </row>
        <row r="4310">
          <cell r="B4310"/>
        </row>
        <row r="4311">
          <cell r="B4311"/>
        </row>
        <row r="4312">
          <cell r="B4312"/>
        </row>
        <row r="4313">
          <cell r="B4313"/>
        </row>
        <row r="4314">
          <cell r="B4314"/>
        </row>
        <row r="4315">
          <cell r="B4315"/>
        </row>
        <row r="4316">
          <cell r="B4316"/>
        </row>
        <row r="4317">
          <cell r="B4317"/>
        </row>
        <row r="4318">
          <cell r="B4318"/>
        </row>
        <row r="4319">
          <cell r="B4319"/>
        </row>
        <row r="4320">
          <cell r="B4320"/>
        </row>
        <row r="4321">
          <cell r="B4321"/>
        </row>
        <row r="4322">
          <cell r="B4322"/>
        </row>
        <row r="4323">
          <cell r="B4323"/>
        </row>
        <row r="4324">
          <cell r="B4324"/>
        </row>
        <row r="4325">
          <cell r="B4325"/>
        </row>
        <row r="4326">
          <cell r="B4326"/>
        </row>
        <row r="4327">
          <cell r="B4327"/>
        </row>
        <row r="4328">
          <cell r="B4328"/>
        </row>
        <row r="4329">
          <cell r="B4329"/>
        </row>
        <row r="4330">
          <cell r="B4330"/>
        </row>
        <row r="4331">
          <cell r="B4331"/>
        </row>
        <row r="4332">
          <cell r="B4332"/>
        </row>
        <row r="4333">
          <cell r="B4333"/>
        </row>
        <row r="4334">
          <cell r="B4334"/>
        </row>
        <row r="4335">
          <cell r="B4335"/>
        </row>
        <row r="4336">
          <cell r="B4336"/>
        </row>
        <row r="4337">
          <cell r="B4337"/>
        </row>
        <row r="4338">
          <cell r="B4338"/>
        </row>
        <row r="4339">
          <cell r="B4339"/>
        </row>
        <row r="4340">
          <cell r="B4340"/>
        </row>
        <row r="4341">
          <cell r="B4341"/>
        </row>
        <row r="4342">
          <cell r="B4342"/>
        </row>
        <row r="4343">
          <cell r="B4343"/>
        </row>
        <row r="4344">
          <cell r="B4344"/>
        </row>
        <row r="4345">
          <cell r="B4345"/>
        </row>
        <row r="4346">
          <cell r="B4346"/>
        </row>
        <row r="4347">
          <cell r="B4347"/>
        </row>
        <row r="4348">
          <cell r="B4348"/>
        </row>
        <row r="4349">
          <cell r="B4349"/>
        </row>
        <row r="4350">
          <cell r="B4350"/>
        </row>
        <row r="4351">
          <cell r="B4351"/>
        </row>
        <row r="4352">
          <cell r="B4352"/>
        </row>
        <row r="4353">
          <cell r="B4353"/>
        </row>
        <row r="4354">
          <cell r="B4354"/>
        </row>
        <row r="4355">
          <cell r="B4355"/>
        </row>
        <row r="4356">
          <cell r="B4356"/>
        </row>
        <row r="4357">
          <cell r="B4357"/>
        </row>
        <row r="4358">
          <cell r="B4358"/>
        </row>
        <row r="4359">
          <cell r="B4359"/>
        </row>
        <row r="4360">
          <cell r="B4360"/>
        </row>
        <row r="4361">
          <cell r="B4361"/>
        </row>
        <row r="4362">
          <cell r="B4362"/>
        </row>
        <row r="4363">
          <cell r="B4363"/>
        </row>
        <row r="4364">
          <cell r="B4364"/>
        </row>
        <row r="4365">
          <cell r="B4365"/>
        </row>
        <row r="4366">
          <cell r="B4366"/>
        </row>
        <row r="4367">
          <cell r="B4367"/>
        </row>
        <row r="4368">
          <cell r="B4368"/>
        </row>
        <row r="4369">
          <cell r="B4369"/>
        </row>
        <row r="4370">
          <cell r="B4370"/>
        </row>
        <row r="4371">
          <cell r="B4371"/>
        </row>
        <row r="4372">
          <cell r="B4372"/>
        </row>
        <row r="4373">
          <cell r="B4373"/>
        </row>
        <row r="4374">
          <cell r="B4374"/>
        </row>
        <row r="4375">
          <cell r="B4375"/>
        </row>
        <row r="4376">
          <cell r="B4376"/>
        </row>
        <row r="4377">
          <cell r="B4377"/>
        </row>
        <row r="4378">
          <cell r="B4378"/>
        </row>
        <row r="4379">
          <cell r="B4379"/>
        </row>
        <row r="4380">
          <cell r="B4380"/>
        </row>
        <row r="4381">
          <cell r="B4381"/>
        </row>
        <row r="4382">
          <cell r="B4382"/>
        </row>
        <row r="4383">
          <cell r="B4383"/>
        </row>
        <row r="4384">
          <cell r="B4384"/>
        </row>
        <row r="4385">
          <cell r="B4385"/>
        </row>
        <row r="4386">
          <cell r="B4386"/>
        </row>
        <row r="4387">
          <cell r="B4387"/>
        </row>
        <row r="4388">
          <cell r="B4388"/>
        </row>
        <row r="4389">
          <cell r="B4389"/>
        </row>
        <row r="4390">
          <cell r="B4390"/>
        </row>
        <row r="4391">
          <cell r="B4391"/>
        </row>
        <row r="4392">
          <cell r="B4392"/>
        </row>
        <row r="4393">
          <cell r="B4393"/>
        </row>
        <row r="4394">
          <cell r="B4394"/>
        </row>
        <row r="4395">
          <cell r="B4395"/>
        </row>
        <row r="4396">
          <cell r="B4396"/>
        </row>
        <row r="4397">
          <cell r="B4397"/>
        </row>
        <row r="4398">
          <cell r="B4398"/>
        </row>
        <row r="4399">
          <cell r="B4399"/>
        </row>
        <row r="4400">
          <cell r="B4400"/>
        </row>
        <row r="4401">
          <cell r="B4401"/>
        </row>
        <row r="4402">
          <cell r="B4402"/>
        </row>
        <row r="4403">
          <cell r="B4403"/>
        </row>
        <row r="4404">
          <cell r="B4404"/>
        </row>
        <row r="4405">
          <cell r="B4405"/>
        </row>
        <row r="4406">
          <cell r="B4406"/>
        </row>
        <row r="4407">
          <cell r="B4407"/>
        </row>
        <row r="4408">
          <cell r="B4408"/>
        </row>
        <row r="4409">
          <cell r="B4409"/>
        </row>
        <row r="4410">
          <cell r="B4410"/>
        </row>
        <row r="4411">
          <cell r="B4411"/>
        </row>
        <row r="4412">
          <cell r="B4412"/>
        </row>
        <row r="4413">
          <cell r="B4413"/>
        </row>
        <row r="4414">
          <cell r="B4414"/>
        </row>
        <row r="4415">
          <cell r="B4415"/>
        </row>
        <row r="4416">
          <cell r="B4416"/>
        </row>
        <row r="4417">
          <cell r="B4417"/>
        </row>
        <row r="4418">
          <cell r="B4418"/>
        </row>
        <row r="4419">
          <cell r="B4419"/>
        </row>
        <row r="4420">
          <cell r="B4420"/>
        </row>
        <row r="4421">
          <cell r="B4421"/>
        </row>
        <row r="4422">
          <cell r="B4422"/>
        </row>
        <row r="4423">
          <cell r="B4423"/>
        </row>
        <row r="4424">
          <cell r="B4424"/>
        </row>
        <row r="4425">
          <cell r="B4425"/>
        </row>
        <row r="4426">
          <cell r="B4426"/>
        </row>
        <row r="4427">
          <cell r="B4427"/>
        </row>
        <row r="4428">
          <cell r="B4428"/>
        </row>
        <row r="4429">
          <cell r="B4429"/>
        </row>
        <row r="4430">
          <cell r="B4430"/>
        </row>
        <row r="4431">
          <cell r="B4431"/>
        </row>
        <row r="4432">
          <cell r="B4432"/>
        </row>
        <row r="4433">
          <cell r="B4433"/>
        </row>
        <row r="4434">
          <cell r="B4434"/>
        </row>
        <row r="4435">
          <cell r="B4435"/>
        </row>
        <row r="4436">
          <cell r="B4436"/>
        </row>
        <row r="4437">
          <cell r="B4437"/>
        </row>
        <row r="4438">
          <cell r="B4438"/>
        </row>
        <row r="4439">
          <cell r="B4439"/>
        </row>
        <row r="4440">
          <cell r="B4440"/>
        </row>
        <row r="4441">
          <cell r="B4441"/>
        </row>
        <row r="4442">
          <cell r="B4442"/>
        </row>
        <row r="4443">
          <cell r="B4443"/>
        </row>
        <row r="4444">
          <cell r="B4444"/>
        </row>
        <row r="4445">
          <cell r="B4445"/>
        </row>
        <row r="4446">
          <cell r="B4446"/>
        </row>
        <row r="4447">
          <cell r="B4447"/>
        </row>
        <row r="4448">
          <cell r="B4448"/>
        </row>
        <row r="4449">
          <cell r="B4449"/>
        </row>
        <row r="4450">
          <cell r="B4450"/>
        </row>
        <row r="4451">
          <cell r="B4451"/>
        </row>
        <row r="4452">
          <cell r="B4452"/>
        </row>
        <row r="4453">
          <cell r="B4453"/>
        </row>
        <row r="4454">
          <cell r="B4454"/>
        </row>
        <row r="4455">
          <cell r="B4455"/>
        </row>
        <row r="4456">
          <cell r="B4456"/>
        </row>
        <row r="4457">
          <cell r="B4457"/>
        </row>
        <row r="4458">
          <cell r="B4458"/>
        </row>
        <row r="4459">
          <cell r="B4459"/>
        </row>
        <row r="4460">
          <cell r="B4460"/>
        </row>
        <row r="4461">
          <cell r="B4461"/>
        </row>
        <row r="4462">
          <cell r="B4462"/>
        </row>
        <row r="4463">
          <cell r="B4463"/>
        </row>
        <row r="4464">
          <cell r="B4464"/>
        </row>
        <row r="4465">
          <cell r="B4465"/>
        </row>
        <row r="4466">
          <cell r="B4466"/>
        </row>
        <row r="4467">
          <cell r="B4467"/>
        </row>
        <row r="4468">
          <cell r="B4468"/>
        </row>
        <row r="4469">
          <cell r="B4469"/>
        </row>
        <row r="4470">
          <cell r="B4470"/>
        </row>
        <row r="4471">
          <cell r="B4471"/>
        </row>
        <row r="4472">
          <cell r="B4472"/>
        </row>
        <row r="4473">
          <cell r="B4473"/>
        </row>
        <row r="4474">
          <cell r="B4474"/>
        </row>
        <row r="4475">
          <cell r="B4475"/>
        </row>
        <row r="4476">
          <cell r="B4476"/>
        </row>
        <row r="4477">
          <cell r="B4477"/>
        </row>
        <row r="4478">
          <cell r="B4478"/>
        </row>
        <row r="4479">
          <cell r="B4479"/>
        </row>
        <row r="4480">
          <cell r="B4480"/>
        </row>
        <row r="4481">
          <cell r="B4481"/>
        </row>
        <row r="4482">
          <cell r="B4482"/>
        </row>
        <row r="4483">
          <cell r="B4483"/>
        </row>
        <row r="4484">
          <cell r="B4484"/>
        </row>
        <row r="4485">
          <cell r="B4485"/>
        </row>
        <row r="4486">
          <cell r="B4486"/>
        </row>
        <row r="4487">
          <cell r="B4487"/>
        </row>
        <row r="4488">
          <cell r="B4488"/>
        </row>
        <row r="4489">
          <cell r="B4489"/>
        </row>
        <row r="4490">
          <cell r="B4490"/>
        </row>
        <row r="4491">
          <cell r="B4491"/>
        </row>
        <row r="4492">
          <cell r="B4492"/>
        </row>
        <row r="4493">
          <cell r="B4493"/>
        </row>
        <row r="4494">
          <cell r="B4494"/>
        </row>
        <row r="4495">
          <cell r="B4495"/>
        </row>
        <row r="4496">
          <cell r="B4496"/>
        </row>
        <row r="4497">
          <cell r="B4497"/>
        </row>
        <row r="4498">
          <cell r="B4498"/>
        </row>
        <row r="4499">
          <cell r="B4499"/>
        </row>
        <row r="4500">
          <cell r="B4500"/>
        </row>
        <row r="4501">
          <cell r="B4501"/>
        </row>
        <row r="4502">
          <cell r="B4502"/>
        </row>
        <row r="4503">
          <cell r="B4503"/>
        </row>
        <row r="4504">
          <cell r="B4504"/>
        </row>
        <row r="4505">
          <cell r="B4505"/>
        </row>
        <row r="4506">
          <cell r="B4506"/>
        </row>
        <row r="4507">
          <cell r="B4507"/>
        </row>
        <row r="4508">
          <cell r="B4508"/>
        </row>
        <row r="4509">
          <cell r="B4509"/>
        </row>
        <row r="4510">
          <cell r="B4510"/>
        </row>
        <row r="4511">
          <cell r="B4511"/>
        </row>
        <row r="4512">
          <cell r="B4512"/>
        </row>
        <row r="4513">
          <cell r="B4513"/>
        </row>
        <row r="4514">
          <cell r="B4514"/>
        </row>
        <row r="4515">
          <cell r="B4515"/>
        </row>
        <row r="4516">
          <cell r="B4516"/>
        </row>
        <row r="4517">
          <cell r="B4517"/>
        </row>
        <row r="4518">
          <cell r="B4518"/>
        </row>
        <row r="4519">
          <cell r="B4519"/>
        </row>
        <row r="4520">
          <cell r="B4520"/>
        </row>
        <row r="4521">
          <cell r="B4521"/>
        </row>
        <row r="4522">
          <cell r="B4522"/>
        </row>
        <row r="4523">
          <cell r="B4523"/>
        </row>
        <row r="4524">
          <cell r="B4524"/>
        </row>
        <row r="4525">
          <cell r="B4525"/>
        </row>
        <row r="4526">
          <cell r="B4526"/>
        </row>
        <row r="4527">
          <cell r="B4527"/>
        </row>
        <row r="4528">
          <cell r="B4528"/>
        </row>
        <row r="4529">
          <cell r="B4529"/>
        </row>
        <row r="4530">
          <cell r="B4530"/>
        </row>
        <row r="4531">
          <cell r="B4531"/>
        </row>
        <row r="4532">
          <cell r="B4532"/>
        </row>
        <row r="4533">
          <cell r="B4533"/>
        </row>
        <row r="4534">
          <cell r="B4534"/>
        </row>
        <row r="4535">
          <cell r="B4535"/>
        </row>
        <row r="4536">
          <cell r="B4536"/>
        </row>
        <row r="4537">
          <cell r="B4537"/>
        </row>
        <row r="4538">
          <cell r="B4538"/>
        </row>
        <row r="4539">
          <cell r="B4539"/>
        </row>
        <row r="4540">
          <cell r="B4540"/>
        </row>
        <row r="4541">
          <cell r="B4541"/>
        </row>
        <row r="4542">
          <cell r="B4542"/>
        </row>
        <row r="4543">
          <cell r="B4543"/>
        </row>
        <row r="4544">
          <cell r="B4544"/>
        </row>
        <row r="4545">
          <cell r="B4545"/>
        </row>
        <row r="4546">
          <cell r="B4546"/>
        </row>
        <row r="4547">
          <cell r="B4547"/>
        </row>
        <row r="4548">
          <cell r="B4548"/>
        </row>
        <row r="4549">
          <cell r="B4549"/>
        </row>
        <row r="4550">
          <cell r="B4550"/>
        </row>
        <row r="4551">
          <cell r="B4551"/>
        </row>
        <row r="4552">
          <cell r="B4552"/>
        </row>
        <row r="4553">
          <cell r="B4553"/>
        </row>
        <row r="4554">
          <cell r="B4554"/>
        </row>
        <row r="4555">
          <cell r="B4555"/>
        </row>
        <row r="4556">
          <cell r="B4556"/>
        </row>
        <row r="4557">
          <cell r="B4557"/>
        </row>
        <row r="4558">
          <cell r="B4558"/>
        </row>
        <row r="4559">
          <cell r="B4559"/>
        </row>
        <row r="4560">
          <cell r="B4560"/>
        </row>
        <row r="4561">
          <cell r="B4561"/>
        </row>
        <row r="4562">
          <cell r="B4562"/>
        </row>
        <row r="4563">
          <cell r="B4563"/>
        </row>
        <row r="4564">
          <cell r="B4564"/>
        </row>
        <row r="4565">
          <cell r="B4565"/>
        </row>
        <row r="4566">
          <cell r="B4566"/>
        </row>
        <row r="4567">
          <cell r="B4567"/>
        </row>
        <row r="4568">
          <cell r="B4568"/>
        </row>
        <row r="4569">
          <cell r="B4569"/>
        </row>
        <row r="4570">
          <cell r="B4570"/>
        </row>
        <row r="4571">
          <cell r="B4571"/>
        </row>
        <row r="4572">
          <cell r="B4572"/>
        </row>
        <row r="4573">
          <cell r="B4573"/>
        </row>
        <row r="4574">
          <cell r="B4574"/>
        </row>
        <row r="4575">
          <cell r="B4575"/>
        </row>
        <row r="4576">
          <cell r="B4576"/>
        </row>
        <row r="4577">
          <cell r="B4577"/>
        </row>
        <row r="4578">
          <cell r="B4578"/>
        </row>
        <row r="4579">
          <cell r="B4579"/>
        </row>
        <row r="4580">
          <cell r="B4580"/>
        </row>
        <row r="4581">
          <cell r="B4581"/>
        </row>
        <row r="4582">
          <cell r="B4582"/>
        </row>
        <row r="4583">
          <cell r="B4583"/>
        </row>
        <row r="4584">
          <cell r="B4584"/>
        </row>
        <row r="4585">
          <cell r="B4585"/>
        </row>
        <row r="4586">
          <cell r="B4586"/>
        </row>
        <row r="4587">
          <cell r="B4587"/>
        </row>
        <row r="4588">
          <cell r="B4588"/>
        </row>
        <row r="4589">
          <cell r="B4589"/>
        </row>
        <row r="4590">
          <cell r="B4590"/>
        </row>
        <row r="4591">
          <cell r="B4591"/>
        </row>
        <row r="4592">
          <cell r="B4592"/>
        </row>
        <row r="4593">
          <cell r="B4593"/>
        </row>
        <row r="4594">
          <cell r="B4594"/>
        </row>
        <row r="4595">
          <cell r="B4595"/>
        </row>
        <row r="4596">
          <cell r="B4596"/>
        </row>
        <row r="4597">
          <cell r="B4597"/>
        </row>
        <row r="4598">
          <cell r="B4598"/>
        </row>
        <row r="4599">
          <cell r="B4599"/>
        </row>
        <row r="4600">
          <cell r="B4600"/>
        </row>
        <row r="4601">
          <cell r="B4601"/>
        </row>
        <row r="4602">
          <cell r="B4602"/>
        </row>
        <row r="4603">
          <cell r="B4603"/>
        </row>
        <row r="4604">
          <cell r="B4604"/>
        </row>
        <row r="4605">
          <cell r="B4605"/>
        </row>
        <row r="4606">
          <cell r="B4606"/>
        </row>
        <row r="4607">
          <cell r="B4607"/>
        </row>
        <row r="4608">
          <cell r="B4608"/>
        </row>
        <row r="4609">
          <cell r="B4609"/>
        </row>
        <row r="4610">
          <cell r="B4610"/>
        </row>
        <row r="4611">
          <cell r="B4611"/>
        </row>
        <row r="4612">
          <cell r="B4612"/>
        </row>
        <row r="4613">
          <cell r="B4613"/>
        </row>
        <row r="4614">
          <cell r="B4614"/>
        </row>
        <row r="4615">
          <cell r="B4615"/>
        </row>
        <row r="4616">
          <cell r="B4616"/>
        </row>
        <row r="4617">
          <cell r="B4617"/>
        </row>
        <row r="4618">
          <cell r="B4618"/>
        </row>
        <row r="4619">
          <cell r="B4619"/>
        </row>
        <row r="4620">
          <cell r="B4620"/>
        </row>
        <row r="4621">
          <cell r="B4621"/>
        </row>
        <row r="4622">
          <cell r="B4622"/>
        </row>
        <row r="4623">
          <cell r="B4623"/>
        </row>
        <row r="4624">
          <cell r="B4624"/>
        </row>
        <row r="4625">
          <cell r="B4625"/>
        </row>
        <row r="4626">
          <cell r="B4626"/>
        </row>
        <row r="4627">
          <cell r="B4627"/>
        </row>
        <row r="4628">
          <cell r="B4628"/>
        </row>
        <row r="4629">
          <cell r="B4629"/>
        </row>
        <row r="4630">
          <cell r="B4630"/>
        </row>
        <row r="4631">
          <cell r="B4631"/>
        </row>
        <row r="4632">
          <cell r="B4632"/>
        </row>
        <row r="4633">
          <cell r="B4633"/>
        </row>
        <row r="4634">
          <cell r="B4634"/>
        </row>
        <row r="4635">
          <cell r="B4635"/>
        </row>
        <row r="4636">
          <cell r="B4636"/>
        </row>
        <row r="4637">
          <cell r="B4637"/>
        </row>
        <row r="4638">
          <cell r="B4638"/>
        </row>
        <row r="4639">
          <cell r="B4639"/>
        </row>
        <row r="4640">
          <cell r="B4640"/>
        </row>
        <row r="4641">
          <cell r="B4641"/>
        </row>
        <row r="4642">
          <cell r="B4642"/>
        </row>
        <row r="4643">
          <cell r="B4643"/>
        </row>
        <row r="4644">
          <cell r="B4644"/>
        </row>
        <row r="4645">
          <cell r="B4645"/>
        </row>
        <row r="4646">
          <cell r="B4646"/>
        </row>
        <row r="4647">
          <cell r="B4647"/>
        </row>
        <row r="4648">
          <cell r="B4648"/>
        </row>
        <row r="4649">
          <cell r="B4649"/>
        </row>
        <row r="4650">
          <cell r="B4650"/>
        </row>
        <row r="4651">
          <cell r="B4651"/>
        </row>
        <row r="4652">
          <cell r="B4652"/>
        </row>
        <row r="4653">
          <cell r="B4653"/>
        </row>
        <row r="4654">
          <cell r="B4654"/>
        </row>
        <row r="4655">
          <cell r="B4655"/>
        </row>
        <row r="4656">
          <cell r="B4656"/>
        </row>
        <row r="4657">
          <cell r="B4657"/>
        </row>
        <row r="4658">
          <cell r="B4658"/>
        </row>
        <row r="4659">
          <cell r="B4659"/>
        </row>
        <row r="4660">
          <cell r="B4660"/>
        </row>
        <row r="4661">
          <cell r="B4661"/>
        </row>
        <row r="4662">
          <cell r="B4662"/>
        </row>
        <row r="4663">
          <cell r="B4663"/>
        </row>
        <row r="4664">
          <cell r="B4664"/>
        </row>
        <row r="4665">
          <cell r="B4665"/>
        </row>
        <row r="4666">
          <cell r="B4666"/>
        </row>
        <row r="4667">
          <cell r="B4667"/>
        </row>
        <row r="4668">
          <cell r="B4668"/>
        </row>
        <row r="4669">
          <cell r="B4669"/>
        </row>
        <row r="4670">
          <cell r="B4670"/>
        </row>
        <row r="4671">
          <cell r="B4671"/>
        </row>
        <row r="4672">
          <cell r="B4672"/>
        </row>
        <row r="4673">
          <cell r="B4673"/>
        </row>
        <row r="4674">
          <cell r="B4674"/>
        </row>
        <row r="4675">
          <cell r="B4675"/>
        </row>
        <row r="4676">
          <cell r="B4676"/>
        </row>
        <row r="4677">
          <cell r="B4677"/>
        </row>
        <row r="4678">
          <cell r="B4678"/>
        </row>
        <row r="4679">
          <cell r="B4679"/>
        </row>
        <row r="4680">
          <cell r="B4680"/>
        </row>
        <row r="4681">
          <cell r="B4681"/>
        </row>
        <row r="4682">
          <cell r="B4682"/>
        </row>
        <row r="4683">
          <cell r="B4683"/>
        </row>
        <row r="4684">
          <cell r="B4684"/>
        </row>
        <row r="4685">
          <cell r="B4685"/>
        </row>
        <row r="4686">
          <cell r="B4686"/>
        </row>
        <row r="4687">
          <cell r="B4687"/>
        </row>
        <row r="4688">
          <cell r="B4688"/>
        </row>
        <row r="4689">
          <cell r="B4689"/>
        </row>
        <row r="4690">
          <cell r="B4690"/>
        </row>
        <row r="4691">
          <cell r="B4691"/>
        </row>
        <row r="4692">
          <cell r="B4692"/>
        </row>
        <row r="4693">
          <cell r="B4693"/>
        </row>
        <row r="4694">
          <cell r="B4694"/>
        </row>
        <row r="4695">
          <cell r="B4695"/>
        </row>
        <row r="4696">
          <cell r="B4696"/>
        </row>
        <row r="4697">
          <cell r="B4697"/>
        </row>
        <row r="4698">
          <cell r="B4698"/>
        </row>
        <row r="4699">
          <cell r="B4699"/>
        </row>
        <row r="4700">
          <cell r="B4700"/>
        </row>
        <row r="4701">
          <cell r="B4701"/>
        </row>
        <row r="4702">
          <cell r="B4702"/>
        </row>
        <row r="4703">
          <cell r="B4703"/>
        </row>
        <row r="4704">
          <cell r="B4704"/>
        </row>
        <row r="4705">
          <cell r="B4705"/>
        </row>
        <row r="4706">
          <cell r="B4706"/>
        </row>
        <row r="4707">
          <cell r="B4707"/>
        </row>
        <row r="4708">
          <cell r="B4708"/>
        </row>
        <row r="4709">
          <cell r="B4709"/>
        </row>
        <row r="4710">
          <cell r="B4710"/>
        </row>
        <row r="4711">
          <cell r="B4711"/>
        </row>
        <row r="4712">
          <cell r="B4712"/>
        </row>
        <row r="4713">
          <cell r="B4713"/>
        </row>
        <row r="4714">
          <cell r="B4714"/>
        </row>
        <row r="4715">
          <cell r="B4715"/>
        </row>
        <row r="4716">
          <cell r="B4716"/>
        </row>
        <row r="4717">
          <cell r="B4717"/>
        </row>
        <row r="4718">
          <cell r="B4718"/>
        </row>
        <row r="4719">
          <cell r="B4719"/>
        </row>
        <row r="4720">
          <cell r="B4720"/>
        </row>
        <row r="4721">
          <cell r="B4721"/>
        </row>
        <row r="4722">
          <cell r="B4722"/>
        </row>
        <row r="4723">
          <cell r="B4723"/>
        </row>
        <row r="4724">
          <cell r="B4724"/>
        </row>
        <row r="4725">
          <cell r="B4725"/>
        </row>
        <row r="4726">
          <cell r="B4726"/>
        </row>
        <row r="4727">
          <cell r="B4727"/>
        </row>
        <row r="4728">
          <cell r="B4728"/>
        </row>
        <row r="4729">
          <cell r="B4729"/>
        </row>
        <row r="4730">
          <cell r="B4730"/>
        </row>
        <row r="4731">
          <cell r="B4731"/>
        </row>
        <row r="4732">
          <cell r="B4732"/>
        </row>
        <row r="4733">
          <cell r="B4733"/>
        </row>
        <row r="4734">
          <cell r="B4734"/>
        </row>
        <row r="4735">
          <cell r="B4735"/>
        </row>
        <row r="4736">
          <cell r="B4736"/>
        </row>
        <row r="4737">
          <cell r="B4737"/>
        </row>
        <row r="4738">
          <cell r="B4738"/>
        </row>
        <row r="4739">
          <cell r="B4739"/>
        </row>
        <row r="4740">
          <cell r="B4740"/>
        </row>
        <row r="4741">
          <cell r="B4741"/>
        </row>
        <row r="4742">
          <cell r="B4742"/>
        </row>
        <row r="4743">
          <cell r="B4743"/>
        </row>
        <row r="4744">
          <cell r="B4744"/>
        </row>
        <row r="4745">
          <cell r="B4745"/>
        </row>
        <row r="4746">
          <cell r="B4746"/>
        </row>
        <row r="4747">
          <cell r="B4747"/>
        </row>
        <row r="4748">
          <cell r="B4748"/>
        </row>
        <row r="4749">
          <cell r="B4749"/>
        </row>
        <row r="4750">
          <cell r="B4750"/>
        </row>
        <row r="4751">
          <cell r="B4751"/>
        </row>
        <row r="4752">
          <cell r="B4752"/>
        </row>
        <row r="4753">
          <cell r="B4753"/>
        </row>
        <row r="4754">
          <cell r="B4754"/>
        </row>
        <row r="4755">
          <cell r="B4755"/>
        </row>
        <row r="4756">
          <cell r="B4756"/>
        </row>
        <row r="4757">
          <cell r="B4757"/>
        </row>
        <row r="4758">
          <cell r="B4758"/>
        </row>
        <row r="4759">
          <cell r="B4759"/>
        </row>
        <row r="4760">
          <cell r="B4760"/>
        </row>
        <row r="4761">
          <cell r="B4761"/>
        </row>
        <row r="4762">
          <cell r="B4762"/>
        </row>
        <row r="4763">
          <cell r="B4763"/>
        </row>
        <row r="4764">
          <cell r="B4764"/>
        </row>
        <row r="4765">
          <cell r="B4765"/>
        </row>
        <row r="4766">
          <cell r="B4766"/>
        </row>
        <row r="4767">
          <cell r="B4767"/>
        </row>
        <row r="4768">
          <cell r="B4768"/>
        </row>
        <row r="4769">
          <cell r="B4769"/>
        </row>
        <row r="4770">
          <cell r="B4770"/>
        </row>
        <row r="4771">
          <cell r="B4771"/>
        </row>
        <row r="4772">
          <cell r="B4772"/>
        </row>
        <row r="4773">
          <cell r="B4773"/>
        </row>
        <row r="4774">
          <cell r="B4774"/>
        </row>
        <row r="4775">
          <cell r="B4775"/>
        </row>
        <row r="4776">
          <cell r="B4776"/>
        </row>
        <row r="4777">
          <cell r="B4777"/>
        </row>
        <row r="4778">
          <cell r="B4778"/>
        </row>
        <row r="4779">
          <cell r="B4779"/>
        </row>
        <row r="4780">
          <cell r="B4780"/>
        </row>
        <row r="4781">
          <cell r="B4781"/>
        </row>
        <row r="4782">
          <cell r="B4782"/>
        </row>
        <row r="4783">
          <cell r="B4783"/>
        </row>
        <row r="4784">
          <cell r="B4784"/>
        </row>
        <row r="4785">
          <cell r="B4785"/>
        </row>
        <row r="4786">
          <cell r="B4786"/>
        </row>
        <row r="4787">
          <cell r="B4787"/>
        </row>
        <row r="4788">
          <cell r="B4788"/>
        </row>
        <row r="4789">
          <cell r="B4789"/>
        </row>
        <row r="4790">
          <cell r="B4790"/>
        </row>
        <row r="4791">
          <cell r="B4791"/>
        </row>
        <row r="4792">
          <cell r="B4792"/>
        </row>
        <row r="4793">
          <cell r="B4793"/>
        </row>
        <row r="4794">
          <cell r="B4794"/>
        </row>
        <row r="4795">
          <cell r="B4795"/>
        </row>
        <row r="4796">
          <cell r="B4796"/>
        </row>
        <row r="4797">
          <cell r="B4797"/>
        </row>
        <row r="4798">
          <cell r="B4798"/>
        </row>
        <row r="4799">
          <cell r="B4799"/>
        </row>
        <row r="4800">
          <cell r="B4800"/>
        </row>
        <row r="4801">
          <cell r="B4801"/>
        </row>
        <row r="4802">
          <cell r="B4802"/>
        </row>
        <row r="4803">
          <cell r="B4803"/>
        </row>
        <row r="4804">
          <cell r="B4804"/>
        </row>
        <row r="4805">
          <cell r="B4805"/>
        </row>
        <row r="4806">
          <cell r="B4806"/>
        </row>
        <row r="4807">
          <cell r="B4807"/>
        </row>
        <row r="4808">
          <cell r="B4808"/>
        </row>
        <row r="4809">
          <cell r="B4809"/>
        </row>
        <row r="4810">
          <cell r="B4810"/>
        </row>
        <row r="4811">
          <cell r="B4811"/>
        </row>
        <row r="4812">
          <cell r="B4812"/>
        </row>
        <row r="4813">
          <cell r="B4813"/>
        </row>
        <row r="4814">
          <cell r="B4814"/>
        </row>
        <row r="4815">
          <cell r="B4815"/>
        </row>
        <row r="4816">
          <cell r="B4816"/>
        </row>
        <row r="4817">
          <cell r="B4817"/>
        </row>
        <row r="4818">
          <cell r="B4818"/>
        </row>
        <row r="4819">
          <cell r="B4819"/>
        </row>
        <row r="4820">
          <cell r="B4820"/>
        </row>
        <row r="4821">
          <cell r="B4821"/>
        </row>
        <row r="4822">
          <cell r="B4822"/>
        </row>
        <row r="4823">
          <cell r="B4823"/>
        </row>
        <row r="4824">
          <cell r="B4824"/>
        </row>
        <row r="4825">
          <cell r="B4825"/>
        </row>
        <row r="4826">
          <cell r="B4826"/>
        </row>
        <row r="4827">
          <cell r="B4827"/>
        </row>
        <row r="4828">
          <cell r="B4828"/>
        </row>
        <row r="4829">
          <cell r="B4829"/>
        </row>
        <row r="4830">
          <cell r="B4830"/>
        </row>
        <row r="4831">
          <cell r="B4831"/>
        </row>
        <row r="4832">
          <cell r="B4832"/>
        </row>
        <row r="4833">
          <cell r="B4833"/>
        </row>
        <row r="4834">
          <cell r="B4834"/>
        </row>
        <row r="4835">
          <cell r="B4835"/>
        </row>
        <row r="4836">
          <cell r="B4836"/>
        </row>
        <row r="4837">
          <cell r="B4837"/>
        </row>
        <row r="4838">
          <cell r="B4838"/>
        </row>
        <row r="4839">
          <cell r="B4839"/>
        </row>
        <row r="4840">
          <cell r="B4840"/>
        </row>
        <row r="4841">
          <cell r="B4841"/>
        </row>
        <row r="4842">
          <cell r="B4842"/>
        </row>
        <row r="4843">
          <cell r="B4843"/>
        </row>
        <row r="4844">
          <cell r="B4844"/>
        </row>
        <row r="4845">
          <cell r="B4845"/>
        </row>
        <row r="4846">
          <cell r="B4846"/>
        </row>
        <row r="4847">
          <cell r="B4847"/>
        </row>
        <row r="4848">
          <cell r="B4848"/>
        </row>
        <row r="4849">
          <cell r="B4849"/>
        </row>
        <row r="4850">
          <cell r="B4850"/>
        </row>
        <row r="4851">
          <cell r="B4851"/>
        </row>
        <row r="4852">
          <cell r="B4852"/>
        </row>
        <row r="4853">
          <cell r="B4853"/>
        </row>
        <row r="4854">
          <cell r="B4854"/>
        </row>
        <row r="4855">
          <cell r="B4855"/>
        </row>
        <row r="4856">
          <cell r="B4856"/>
        </row>
        <row r="4857">
          <cell r="B4857"/>
        </row>
        <row r="4858">
          <cell r="B4858"/>
        </row>
        <row r="4859">
          <cell r="B4859"/>
        </row>
        <row r="4860">
          <cell r="B4860"/>
        </row>
        <row r="4861">
          <cell r="B4861"/>
        </row>
        <row r="4862">
          <cell r="B4862"/>
        </row>
        <row r="4863">
          <cell r="B4863"/>
        </row>
        <row r="4864">
          <cell r="B4864"/>
        </row>
        <row r="4865">
          <cell r="B4865"/>
        </row>
        <row r="4866">
          <cell r="B4866"/>
        </row>
        <row r="4867">
          <cell r="B4867"/>
        </row>
        <row r="4868">
          <cell r="B4868"/>
        </row>
        <row r="4869">
          <cell r="B4869"/>
        </row>
        <row r="4870">
          <cell r="B4870"/>
        </row>
        <row r="4871">
          <cell r="B4871"/>
        </row>
        <row r="4872">
          <cell r="B4872"/>
        </row>
        <row r="4873">
          <cell r="B4873"/>
        </row>
        <row r="4874">
          <cell r="B4874"/>
        </row>
        <row r="4875">
          <cell r="B4875"/>
        </row>
        <row r="4876">
          <cell r="B4876"/>
        </row>
        <row r="4877">
          <cell r="B4877"/>
        </row>
        <row r="4878">
          <cell r="B4878"/>
        </row>
        <row r="4879">
          <cell r="B4879"/>
        </row>
        <row r="4880">
          <cell r="B4880"/>
        </row>
        <row r="4881">
          <cell r="B4881"/>
        </row>
        <row r="4882">
          <cell r="B4882"/>
        </row>
        <row r="4883">
          <cell r="B4883"/>
        </row>
        <row r="4884">
          <cell r="B4884"/>
        </row>
        <row r="4885">
          <cell r="B4885"/>
        </row>
        <row r="4886">
          <cell r="B4886"/>
        </row>
        <row r="4887">
          <cell r="B4887"/>
        </row>
        <row r="4888">
          <cell r="B4888"/>
        </row>
        <row r="4889">
          <cell r="B4889"/>
        </row>
        <row r="4890">
          <cell r="B4890"/>
        </row>
        <row r="4891">
          <cell r="B4891"/>
        </row>
        <row r="4892">
          <cell r="B4892"/>
        </row>
        <row r="4893">
          <cell r="B4893"/>
        </row>
        <row r="4894">
          <cell r="B4894"/>
        </row>
        <row r="4895">
          <cell r="B4895"/>
        </row>
        <row r="4896">
          <cell r="B4896"/>
        </row>
        <row r="4897">
          <cell r="B4897"/>
        </row>
        <row r="4898">
          <cell r="B4898"/>
        </row>
        <row r="4899">
          <cell r="B4899"/>
        </row>
        <row r="4900">
          <cell r="B4900"/>
        </row>
        <row r="4901">
          <cell r="B4901"/>
        </row>
        <row r="4902">
          <cell r="B4902"/>
        </row>
        <row r="4903">
          <cell r="B4903"/>
        </row>
        <row r="4904">
          <cell r="B4904"/>
        </row>
        <row r="4905">
          <cell r="B4905"/>
        </row>
        <row r="4906">
          <cell r="B4906"/>
        </row>
        <row r="4907">
          <cell r="B4907"/>
        </row>
        <row r="4908">
          <cell r="B4908"/>
        </row>
        <row r="4909">
          <cell r="B4909"/>
        </row>
        <row r="4910">
          <cell r="B4910"/>
        </row>
        <row r="4911">
          <cell r="B4911"/>
        </row>
        <row r="4912">
          <cell r="B4912"/>
        </row>
        <row r="4913">
          <cell r="B4913"/>
        </row>
        <row r="4914">
          <cell r="B4914"/>
        </row>
        <row r="4915">
          <cell r="B4915"/>
        </row>
        <row r="4916">
          <cell r="B4916"/>
        </row>
        <row r="4917">
          <cell r="B4917"/>
        </row>
        <row r="4918">
          <cell r="B4918"/>
        </row>
        <row r="4919">
          <cell r="B4919"/>
        </row>
        <row r="4920">
          <cell r="B4920"/>
        </row>
        <row r="4921">
          <cell r="B4921"/>
        </row>
        <row r="4922">
          <cell r="B4922"/>
        </row>
        <row r="4923">
          <cell r="B4923"/>
        </row>
        <row r="4924">
          <cell r="B4924"/>
        </row>
        <row r="4925">
          <cell r="B4925"/>
        </row>
        <row r="4926">
          <cell r="B4926"/>
        </row>
        <row r="4927">
          <cell r="B4927"/>
        </row>
        <row r="4928">
          <cell r="B4928"/>
        </row>
        <row r="4929">
          <cell r="B4929"/>
        </row>
        <row r="4930">
          <cell r="B4930"/>
        </row>
        <row r="4931">
          <cell r="B4931"/>
        </row>
        <row r="4932">
          <cell r="B4932"/>
        </row>
        <row r="4933">
          <cell r="B4933"/>
        </row>
        <row r="4934">
          <cell r="B4934"/>
        </row>
        <row r="4935">
          <cell r="B4935"/>
        </row>
        <row r="4936">
          <cell r="B4936"/>
        </row>
        <row r="4937">
          <cell r="B4937"/>
        </row>
        <row r="4938">
          <cell r="B4938"/>
        </row>
        <row r="4939">
          <cell r="B4939"/>
        </row>
        <row r="4940">
          <cell r="B4940"/>
        </row>
        <row r="4941">
          <cell r="B4941"/>
        </row>
        <row r="4942">
          <cell r="B4942"/>
        </row>
        <row r="4943">
          <cell r="B4943"/>
        </row>
        <row r="4944">
          <cell r="B4944"/>
        </row>
        <row r="4945">
          <cell r="B4945"/>
        </row>
        <row r="4946">
          <cell r="B4946"/>
        </row>
        <row r="4947">
          <cell r="B4947"/>
        </row>
        <row r="4948">
          <cell r="B4948"/>
        </row>
        <row r="4949">
          <cell r="B4949"/>
        </row>
        <row r="4950">
          <cell r="B4950"/>
        </row>
        <row r="4951">
          <cell r="B4951"/>
        </row>
        <row r="4952">
          <cell r="B4952"/>
        </row>
        <row r="4953">
          <cell r="B4953"/>
        </row>
        <row r="4954">
          <cell r="B4954"/>
        </row>
        <row r="4955">
          <cell r="B4955"/>
        </row>
        <row r="4956">
          <cell r="B4956"/>
        </row>
        <row r="4957">
          <cell r="B4957"/>
        </row>
        <row r="4958">
          <cell r="B4958"/>
        </row>
        <row r="4959">
          <cell r="B4959"/>
        </row>
        <row r="4960">
          <cell r="B4960"/>
        </row>
        <row r="4961">
          <cell r="B4961"/>
        </row>
        <row r="4962">
          <cell r="B4962"/>
        </row>
        <row r="4963">
          <cell r="B4963"/>
        </row>
        <row r="4964">
          <cell r="B4964"/>
        </row>
        <row r="4965">
          <cell r="B4965"/>
        </row>
        <row r="4966">
          <cell r="B4966"/>
        </row>
        <row r="4967">
          <cell r="B4967"/>
        </row>
        <row r="4968">
          <cell r="B4968"/>
        </row>
        <row r="4969">
          <cell r="B4969"/>
        </row>
        <row r="4970">
          <cell r="B4970"/>
        </row>
        <row r="4971">
          <cell r="B4971"/>
        </row>
        <row r="4972">
          <cell r="B4972"/>
        </row>
        <row r="4973">
          <cell r="B4973"/>
        </row>
        <row r="4974">
          <cell r="B4974"/>
        </row>
        <row r="4975">
          <cell r="B4975"/>
        </row>
        <row r="4976">
          <cell r="B4976"/>
        </row>
        <row r="4977">
          <cell r="B4977"/>
        </row>
        <row r="4978">
          <cell r="B4978"/>
        </row>
        <row r="4979">
          <cell r="B4979"/>
        </row>
        <row r="4980">
          <cell r="B4980"/>
        </row>
        <row r="4981">
          <cell r="B4981"/>
        </row>
        <row r="4982">
          <cell r="B4982"/>
        </row>
        <row r="4983">
          <cell r="B4983"/>
        </row>
        <row r="4984">
          <cell r="B4984"/>
        </row>
        <row r="4985">
          <cell r="B4985"/>
        </row>
        <row r="4986">
          <cell r="B4986"/>
        </row>
        <row r="4987">
          <cell r="B4987"/>
        </row>
        <row r="4988">
          <cell r="B4988"/>
        </row>
        <row r="4989">
          <cell r="B4989"/>
        </row>
        <row r="4990">
          <cell r="B4990"/>
        </row>
        <row r="4991">
          <cell r="B4991"/>
        </row>
        <row r="4992">
          <cell r="B4992"/>
        </row>
        <row r="4993">
          <cell r="B4993"/>
        </row>
        <row r="4994">
          <cell r="B4994"/>
        </row>
        <row r="4995">
          <cell r="B4995"/>
        </row>
        <row r="4996">
          <cell r="B4996"/>
        </row>
        <row r="4997">
          <cell r="B4997"/>
        </row>
        <row r="4998">
          <cell r="B4998"/>
        </row>
        <row r="4999">
          <cell r="B4999"/>
        </row>
        <row r="5000">
          <cell r="B5000"/>
        </row>
        <row r="5001">
          <cell r="B5001"/>
        </row>
        <row r="5002">
          <cell r="B5002"/>
        </row>
        <row r="5003">
          <cell r="B5003"/>
        </row>
        <row r="5004">
          <cell r="B5004"/>
        </row>
        <row r="5005">
          <cell r="B5005"/>
        </row>
        <row r="5006">
          <cell r="B5006"/>
        </row>
        <row r="5007">
          <cell r="B5007"/>
        </row>
        <row r="5008">
          <cell r="B5008"/>
        </row>
        <row r="5009">
          <cell r="B5009"/>
        </row>
        <row r="5010">
          <cell r="B5010"/>
        </row>
        <row r="5011">
          <cell r="B5011"/>
        </row>
        <row r="5012">
          <cell r="B5012"/>
        </row>
        <row r="5013">
          <cell r="B5013"/>
        </row>
        <row r="5014">
          <cell r="B5014"/>
        </row>
        <row r="5015">
          <cell r="B5015"/>
        </row>
        <row r="5016">
          <cell r="B5016"/>
        </row>
        <row r="5017">
          <cell r="B5017"/>
        </row>
        <row r="5018">
          <cell r="B5018"/>
        </row>
        <row r="5019">
          <cell r="B5019"/>
        </row>
        <row r="5020">
          <cell r="B5020"/>
        </row>
        <row r="5021">
          <cell r="B5021"/>
        </row>
        <row r="5022">
          <cell r="B5022"/>
        </row>
        <row r="5023">
          <cell r="B5023"/>
        </row>
        <row r="5024">
          <cell r="B5024"/>
        </row>
        <row r="5025">
          <cell r="B5025"/>
        </row>
        <row r="5026">
          <cell r="B5026"/>
        </row>
        <row r="5027">
          <cell r="B5027"/>
        </row>
        <row r="5028">
          <cell r="B5028"/>
        </row>
        <row r="5029">
          <cell r="B5029"/>
        </row>
        <row r="5030">
          <cell r="B5030"/>
        </row>
        <row r="5031">
          <cell r="B5031"/>
        </row>
        <row r="5032">
          <cell r="B5032"/>
        </row>
        <row r="5033">
          <cell r="B5033"/>
        </row>
        <row r="5034">
          <cell r="B5034"/>
        </row>
        <row r="5035">
          <cell r="B5035"/>
        </row>
        <row r="5036">
          <cell r="B5036"/>
        </row>
        <row r="5037">
          <cell r="B5037"/>
        </row>
        <row r="5038">
          <cell r="B5038"/>
        </row>
        <row r="5039">
          <cell r="B5039"/>
        </row>
        <row r="5040">
          <cell r="B5040"/>
        </row>
        <row r="5041">
          <cell r="B5041"/>
        </row>
        <row r="5042">
          <cell r="B5042"/>
        </row>
        <row r="5043">
          <cell r="B5043"/>
        </row>
        <row r="5044">
          <cell r="B5044"/>
        </row>
        <row r="5045">
          <cell r="B5045"/>
        </row>
        <row r="5046">
          <cell r="B5046"/>
        </row>
        <row r="5047">
          <cell r="B5047"/>
        </row>
        <row r="5048">
          <cell r="B5048"/>
        </row>
        <row r="5049">
          <cell r="B5049"/>
        </row>
        <row r="5050">
          <cell r="B5050"/>
        </row>
        <row r="5051">
          <cell r="B5051"/>
        </row>
        <row r="5052">
          <cell r="B5052"/>
        </row>
        <row r="5053">
          <cell r="B5053"/>
        </row>
        <row r="5054">
          <cell r="B5054"/>
        </row>
        <row r="5055">
          <cell r="B5055"/>
        </row>
        <row r="5056">
          <cell r="B5056"/>
        </row>
        <row r="5057">
          <cell r="B5057"/>
        </row>
        <row r="5058">
          <cell r="B5058"/>
        </row>
        <row r="5059">
          <cell r="B5059"/>
        </row>
        <row r="5060">
          <cell r="B5060"/>
        </row>
        <row r="5061">
          <cell r="B5061"/>
        </row>
        <row r="5062">
          <cell r="B5062"/>
        </row>
        <row r="5063">
          <cell r="B5063"/>
        </row>
        <row r="5064">
          <cell r="B5064"/>
        </row>
        <row r="5065">
          <cell r="B5065"/>
        </row>
        <row r="5066">
          <cell r="B5066"/>
        </row>
        <row r="5067">
          <cell r="B5067"/>
        </row>
        <row r="5068">
          <cell r="B5068"/>
        </row>
        <row r="5069">
          <cell r="B5069"/>
        </row>
        <row r="5070">
          <cell r="B5070"/>
        </row>
        <row r="5071">
          <cell r="B5071"/>
        </row>
        <row r="5072">
          <cell r="B5072"/>
        </row>
        <row r="5073">
          <cell r="B5073"/>
        </row>
        <row r="5074">
          <cell r="B5074"/>
        </row>
        <row r="5075">
          <cell r="B5075"/>
        </row>
        <row r="5076">
          <cell r="B5076"/>
        </row>
        <row r="5077">
          <cell r="B5077"/>
        </row>
        <row r="5078">
          <cell r="B5078"/>
        </row>
        <row r="5079">
          <cell r="B5079"/>
        </row>
        <row r="5080">
          <cell r="B5080"/>
        </row>
        <row r="5081">
          <cell r="B5081"/>
        </row>
        <row r="5082">
          <cell r="B5082"/>
        </row>
        <row r="5083">
          <cell r="B5083"/>
        </row>
        <row r="5084">
          <cell r="B5084"/>
        </row>
        <row r="5085">
          <cell r="B5085"/>
        </row>
        <row r="5086">
          <cell r="B5086"/>
        </row>
        <row r="5087">
          <cell r="B5087"/>
        </row>
        <row r="5088">
          <cell r="B5088"/>
        </row>
        <row r="5089">
          <cell r="B5089"/>
        </row>
        <row r="5090">
          <cell r="B5090"/>
        </row>
        <row r="5091">
          <cell r="B5091"/>
        </row>
        <row r="5092">
          <cell r="B5092"/>
        </row>
        <row r="5093">
          <cell r="B5093"/>
        </row>
        <row r="5094">
          <cell r="B5094"/>
        </row>
        <row r="5095">
          <cell r="B5095"/>
        </row>
        <row r="5096">
          <cell r="B5096"/>
        </row>
        <row r="5097">
          <cell r="B5097"/>
        </row>
        <row r="5098">
          <cell r="B5098"/>
        </row>
        <row r="5099">
          <cell r="B5099"/>
        </row>
        <row r="5100">
          <cell r="B5100"/>
        </row>
        <row r="5101">
          <cell r="B5101"/>
        </row>
        <row r="5102">
          <cell r="B5102"/>
        </row>
        <row r="5103">
          <cell r="B5103"/>
        </row>
        <row r="5104">
          <cell r="B5104"/>
        </row>
        <row r="5105">
          <cell r="B5105"/>
        </row>
        <row r="5106">
          <cell r="B5106"/>
        </row>
        <row r="5107">
          <cell r="B5107"/>
        </row>
        <row r="5108">
          <cell r="B5108"/>
        </row>
        <row r="5109">
          <cell r="B5109"/>
        </row>
        <row r="5110">
          <cell r="B5110"/>
        </row>
        <row r="5111">
          <cell r="B5111"/>
        </row>
        <row r="5112">
          <cell r="B5112"/>
        </row>
        <row r="5113">
          <cell r="B5113"/>
        </row>
        <row r="5114">
          <cell r="B5114"/>
        </row>
        <row r="5115">
          <cell r="B5115"/>
        </row>
        <row r="5116">
          <cell r="B5116"/>
        </row>
        <row r="5117">
          <cell r="B5117"/>
        </row>
        <row r="5118">
          <cell r="B5118"/>
        </row>
        <row r="5119">
          <cell r="B5119"/>
        </row>
        <row r="5120">
          <cell r="B5120"/>
        </row>
        <row r="5121">
          <cell r="B5121"/>
        </row>
        <row r="5122">
          <cell r="B5122"/>
        </row>
        <row r="5123">
          <cell r="B5123"/>
        </row>
        <row r="5124">
          <cell r="B5124"/>
        </row>
        <row r="5125">
          <cell r="B5125"/>
        </row>
        <row r="5126">
          <cell r="B5126"/>
        </row>
        <row r="5127">
          <cell r="B5127"/>
        </row>
        <row r="5128">
          <cell r="B5128"/>
        </row>
        <row r="5129">
          <cell r="B5129"/>
        </row>
        <row r="5130">
          <cell r="B5130"/>
        </row>
        <row r="5131">
          <cell r="B5131"/>
        </row>
        <row r="5132">
          <cell r="B5132"/>
        </row>
        <row r="5133">
          <cell r="B5133"/>
        </row>
        <row r="5134">
          <cell r="B5134"/>
        </row>
        <row r="5135">
          <cell r="B5135"/>
        </row>
        <row r="5136">
          <cell r="B5136"/>
        </row>
        <row r="5137">
          <cell r="B5137"/>
        </row>
        <row r="5138">
          <cell r="B5138"/>
        </row>
        <row r="5139">
          <cell r="B5139"/>
        </row>
        <row r="5140">
          <cell r="B5140"/>
        </row>
        <row r="5141">
          <cell r="B5141"/>
        </row>
        <row r="5142">
          <cell r="B5142"/>
        </row>
        <row r="5143">
          <cell r="B5143"/>
        </row>
        <row r="5144">
          <cell r="B5144"/>
        </row>
        <row r="5145">
          <cell r="B5145"/>
        </row>
        <row r="5146">
          <cell r="B5146"/>
        </row>
        <row r="5147">
          <cell r="B5147"/>
        </row>
        <row r="5148">
          <cell r="B5148"/>
        </row>
        <row r="5149">
          <cell r="B5149"/>
        </row>
        <row r="5150">
          <cell r="B5150"/>
        </row>
        <row r="5151">
          <cell r="B5151"/>
        </row>
        <row r="5152">
          <cell r="B5152"/>
        </row>
        <row r="5153">
          <cell r="B5153"/>
        </row>
        <row r="5154">
          <cell r="B5154"/>
        </row>
        <row r="5155">
          <cell r="B5155"/>
        </row>
        <row r="5156">
          <cell r="B5156"/>
        </row>
        <row r="5157">
          <cell r="B5157"/>
        </row>
        <row r="5158">
          <cell r="B5158"/>
        </row>
        <row r="5159">
          <cell r="B5159"/>
        </row>
        <row r="5160">
          <cell r="B5160"/>
        </row>
        <row r="5161">
          <cell r="B5161"/>
        </row>
        <row r="5162">
          <cell r="B5162"/>
        </row>
        <row r="5163">
          <cell r="B5163"/>
        </row>
        <row r="5164">
          <cell r="B5164"/>
        </row>
        <row r="5165">
          <cell r="B5165"/>
        </row>
        <row r="5166">
          <cell r="B5166"/>
        </row>
        <row r="5167">
          <cell r="B5167"/>
        </row>
        <row r="5168">
          <cell r="B5168"/>
        </row>
        <row r="5169">
          <cell r="B5169"/>
        </row>
        <row r="5170">
          <cell r="B5170"/>
        </row>
        <row r="5171">
          <cell r="B5171"/>
        </row>
        <row r="5172">
          <cell r="B5172"/>
        </row>
        <row r="5173">
          <cell r="B5173"/>
        </row>
        <row r="5174">
          <cell r="B5174"/>
        </row>
        <row r="5175">
          <cell r="B5175"/>
        </row>
        <row r="5176">
          <cell r="B5176"/>
        </row>
        <row r="5177">
          <cell r="B5177"/>
        </row>
        <row r="5178">
          <cell r="B5178"/>
        </row>
        <row r="5179">
          <cell r="B5179"/>
        </row>
        <row r="5180">
          <cell r="B5180"/>
        </row>
        <row r="5181">
          <cell r="B5181"/>
        </row>
        <row r="5182">
          <cell r="B5182"/>
        </row>
        <row r="5183">
          <cell r="B5183"/>
        </row>
        <row r="5184">
          <cell r="B5184"/>
        </row>
        <row r="5185">
          <cell r="B5185"/>
        </row>
        <row r="5186">
          <cell r="B5186"/>
        </row>
        <row r="5187">
          <cell r="B5187"/>
        </row>
        <row r="5188">
          <cell r="B5188"/>
        </row>
        <row r="5189">
          <cell r="B5189"/>
        </row>
        <row r="5190">
          <cell r="B5190"/>
        </row>
        <row r="5191">
          <cell r="B5191"/>
        </row>
        <row r="5192">
          <cell r="B5192"/>
        </row>
        <row r="5193">
          <cell r="B5193"/>
        </row>
        <row r="5194">
          <cell r="B5194"/>
        </row>
        <row r="5195">
          <cell r="B5195"/>
        </row>
        <row r="5196">
          <cell r="B5196"/>
        </row>
        <row r="5197">
          <cell r="B5197"/>
        </row>
        <row r="5198">
          <cell r="B5198"/>
        </row>
        <row r="5199">
          <cell r="B5199"/>
        </row>
        <row r="5200">
          <cell r="B5200"/>
        </row>
        <row r="5201">
          <cell r="B5201"/>
        </row>
        <row r="5202">
          <cell r="B5202"/>
        </row>
        <row r="5203">
          <cell r="B5203"/>
        </row>
        <row r="5204">
          <cell r="B5204"/>
        </row>
        <row r="5205">
          <cell r="B5205"/>
        </row>
        <row r="5206">
          <cell r="B5206"/>
        </row>
        <row r="5207">
          <cell r="B5207"/>
        </row>
        <row r="5208">
          <cell r="B5208"/>
        </row>
        <row r="5209">
          <cell r="B5209"/>
        </row>
        <row r="5210">
          <cell r="B5210"/>
        </row>
        <row r="5211">
          <cell r="B5211"/>
        </row>
        <row r="5212">
          <cell r="B5212"/>
        </row>
        <row r="5213">
          <cell r="B5213"/>
        </row>
        <row r="5214">
          <cell r="B5214"/>
        </row>
        <row r="5215">
          <cell r="B5215"/>
        </row>
        <row r="5216">
          <cell r="B5216"/>
        </row>
        <row r="5217">
          <cell r="B5217"/>
        </row>
        <row r="5218">
          <cell r="B5218"/>
        </row>
        <row r="5219">
          <cell r="B5219"/>
        </row>
        <row r="5220">
          <cell r="B5220"/>
        </row>
        <row r="5221">
          <cell r="B5221"/>
        </row>
        <row r="5222">
          <cell r="B5222"/>
        </row>
        <row r="5223">
          <cell r="B5223"/>
        </row>
        <row r="5224">
          <cell r="B5224"/>
        </row>
        <row r="5225">
          <cell r="B5225"/>
        </row>
        <row r="5226">
          <cell r="B5226"/>
        </row>
        <row r="5227">
          <cell r="B5227"/>
        </row>
        <row r="5228">
          <cell r="B5228"/>
        </row>
        <row r="5229">
          <cell r="B5229"/>
        </row>
        <row r="5230">
          <cell r="B5230"/>
        </row>
        <row r="5231">
          <cell r="B5231"/>
        </row>
        <row r="5232">
          <cell r="B5232"/>
        </row>
        <row r="5233">
          <cell r="B5233"/>
        </row>
        <row r="5234">
          <cell r="B5234"/>
        </row>
        <row r="5235">
          <cell r="B5235"/>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6" x14ac:dyDescent="0.4"/>
  <sheetData>
    <row r="2" spans="1:2" x14ac:dyDescent="0.4">
      <c r="A2" t="s">
        <v>266</v>
      </c>
    </row>
    <row r="3" spans="1:2" x14ac:dyDescent="0.4">
      <c r="B3" s="454" t="s">
        <v>267</v>
      </c>
    </row>
    <row r="4" spans="1:2" x14ac:dyDescent="0.4">
      <c r="B4" s="454" t="s">
        <v>268</v>
      </c>
    </row>
    <row r="5" spans="1:2" x14ac:dyDescent="0.4">
      <c r="B5" s="454" t="s">
        <v>269</v>
      </c>
    </row>
    <row r="7" spans="1:2" x14ac:dyDescent="0.4">
      <c r="A7" t="s">
        <v>270</v>
      </c>
    </row>
    <row r="8" spans="1:2" x14ac:dyDescent="0.4">
      <c r="B8" s="454" t="s">
        <v>271</v>
      </c>
    </row>
    <row r="10" spans="1:2" x14ac:dyDescent="0.4">
      <c r="A10" t="s">
        <v>272</v>
      </c>
    </row>
    <row r="11" spans="1:2" x14ac:dyDescent="0.4">
      <c r="B11" s="454" t="s">
        <v>271</v>
      </c>
    </row>
    <row r="13" spans="1:2" x14ac:dyDescent="0.4">
      <c r="A13" t="s">
        <v>273</v>
      </c>
    </row>
    <row r="14" spans="1:2" x14ac:dyDescent="0.4">
      <c r="B14" s="454" t="s">
        <v>278</v>
      </c>
    </row>
    <row r="15" spans="1:2" x14ac:dyDescent="0.4">
      <c r="B15" s="454" t="s">
        <v>274</v>
      </c>
    </row>
    <row r="16" spans="1:2" x14ac:dyDescent="0.4">
      <c r="B16" s="454" t="s">
        <v>281</v>
      </c>
    </row>
    <row r="17" spans="2:2" x14ac:dyDescent="0.4">
      <c r="B17" s="454" t="s">
        <v>275</v>
      </c>
    </row>
    <row r="18" spans="2:2" x14ac:dyDescent="0.4">
      <c r="B18" s="454" t="s">
        <v>276</v>
      </c>
    </row>
    <row r="19" spans="2:2" x14ac:dyDescent="0.4">
      <c r="B19" s="454" t="s">
        <v>277</v>
      </c>
    </row>
    <row r="20" spans="2:2" x14ac:dyDescent="0.4">
      <c r="B20" s="454" t="s">
        <v>280</v>
      </c>
    </row>
    <row r="21" spans="2:2" x14ac:dyDescent="0.4">
      <c r="B21" s="454" t="s">
        <v>279</v>
      </c>
    </row>
    <row r="22" spans="2:2" x14ac:dyDescent="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4.6" x14ac:dyDescent="0.4"/>
  <cols>
    <col min="1" max="1" width="15.69140625" bestFit="1" customWidth="1"/>
    <col min="2" max="2" width="15.69140625" customWidth="1"/>
    <col min="11" max="11" width="10.69140625" customWidth="1"/>
  </cols>
  <sheetData>
    <row r="1" spans="1:21" x14ac:dyDescent="0.4">
      <c r="A1" t="str">
        <f>+'Cover Sheet'!C5</f>
        <v>Analysis code</v>
      </c>
      <c r="C1" t="s">
        <v>294</v>
      </c>
      <c r="D1" t="s">
        <v>295</v>
      </c>
      <c r="E1" t="s">
        <v>296</v>
      </c>
      <c r="H1" s="608" t="s">
        <v>5110</v>
      </c>
      <c r="I1" s="608"/>
      <c r="J1" s="608"/>
      <c r="K1" s="608"/>
    </row>
    <row r="2" spans="1:21" ht="15" thickBot="1" x14ac:dyDescent="0.45">
      <c r="A2" t="s">
        <v>533</v>
      </c>
      <c r="B2" t="str">
        <f>+A2&amp;"."&amp;$A$1</f>
        <v>ZK100.K101.Analysis code</v>
      </c>
      <c r="C2">
        <f>+IFERROR(VLOOKUP(B2,'[1]Sum table'!$A:$D,4,FALSE),0)</f>
        <v>0</v>
      </c>
      <c r="D2">
        <f>+IFERROR(VLOOKUP(B2,'[1]Sum table'!$A:$E,5,FALSE),0)</f>
        <v>0</v>
      </c>
      <c r="E2">
        <f>+IFERROR(VLOOKUP(B2,'[1]Sum table'!$A:$F,6,FALSE),0)</f>
        <v>0</v>
      </c>
      <c r="H2" s="608" t="s">
        <v>5111</v>
      </c>
      <c r="I2" s="608"/>
      <c r="J2" s="608"/>
      <c r="K2" s="608"/>
      <c r="R2" t="str">
        <f>+LEFT(B2,5)</f>
        <v>ZK100</v>
      </c>
      <c r="S2">
        <f>+C2</f>
        <v>0</v>
      </c>
      <c r="T2">
        <f t="shared" ref="T2:U17" si="0">+D2</f>
        <v>0</v>
      </c>
      <c r="U2">
        <f t="shared" si="0"/>
        <v>0</v>
      </c>
    </row>
    <row r="3" spans="1:21" x14ac:dyDescent="0.4">
      <c r="A3" t="s">
        <v>534</v>
      </c>
      <c r="B3" t="str">
        <f t="shared" ref="B3:B66" si="1">+A3&amp;"."&amp;$A$1</f>
        <v>ZK100.K102.Analysis code</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4">
      <c r="A4" t="s">
        <v>535</v>
      </c>
      <c r="B4" t="str">
        <f t="shared" si="1"/>
        <v>ZK100.K103.Analysis code</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4">
      <c r="A5" t="s">
        <v>536</v>
      </c>
      <c r="B5" t="str">
        <f t="shared" si="1"/>
        <v>ZK100.K104.Analysis code</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4">
      <c r="A6" t="s">
        <v>537</v>
      </c>
      <c r="B6" t="str">
        <f t="shared" si="1"/>
        <v>ZK100.K105.Analysis code</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4">
      <c r="A7" t="s">
        <v>538</v>
      </c>
      <c r="B7" t="str">
        <f t="shared" si="1"/>
        <v>ZK100.K106.Analysis code</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4">
      <c r="A8" t="s">
        <v>539</v>
      </c>
      <c r="B8" t="str">
        <f t="shared" si="1"/>
        <v>ZK100.K107.Analysis code</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4">
      <c r="A9" t="s">
        <v>540</v>
      </c>
      <c r="B9" t="str">
        <f t="shared" si="1"/>
        <v>ZK100.K108.Analysis code</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4">
      <c r="A10" t="s">
        <v>541</v>
      </c>
      <c r="B10" t="str">
        <f t="shared" si="1"/>
        <v>ZK100.K109.Analysis code</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4">
      <c r="A11" t="s">
        <v>542</v>
      </c>
      <c r="B11" t="str">
        <f t="shared" si="1"/>
        <v>ZK100.K110.Analysis code</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4">
      <c r="A12" t="s">
        <v>543</v>
      </c>
      <c r="B12" t="str">
        <f t="shared" si="1"/>
        <v>ZK100.K111.Analysis code</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4">
      <c r="A13" t="s">
        <v>544</v>
      </c>
      <c r="B13" t="str">
        <f t="shared" si="1"/>
        <v>ZK100.K112.Analysis code</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4">
      <c r="A14" t="s">
        <v>545</v>
      </c>
      <c r="B14" t="str">
        <f t="shared" si="1"/>
        <v>ZK100.K113.Analysis code</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4">
      <c r="A15" t="s">
        <v>546</v>
      </c>
      <c r="B15" t="str">
        <f t="shared" si="1"/>
        <v>ZK100.K114.Analysis code</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4">
      <c r="A16" t="s">
        <v>547</v>
      </c>
      <c r="B16" t="str">
        <f t="shared" si="1"/>
        <v>ZK100.K115.Analysis code</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4">
      <c r="A17" t="s">
        <v>548</v>
      </c>
      <c r="B17" t="str">
        <f t="shared" si="1"/>
        <v>ZK100.K116.Analysis code</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4">
      <c r="A18" t="s">
        <v>549</v>
      </c>
      <c r="B18" t="str">
        <f t="shared" si="1"/>
        <v>ZK100.K117.Analysis code</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4">
      <c r="A19" t="s">
        <v>550</v>
      </c>
      <c r="B19" t="str">
        <f t="shared" si="1"/>
        <v>ZK100.K118.Analysis code</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4">
      <c r="A20" t="s">
        <v>551</v>
      </c>
      <c r="B20" t="str">
        <f t="shared" si="1"/>
        <v>ZK100.K119.Analysis code</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4">
      <c r="A21" t="s">
        <v>552</v>
      </c>
      <c r="B21" t="str">
        <f t="shared" si="1"/>
        <v>ZK100.K120.Analysis code</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4">
      <c r="A22" t="s">
        <v>553</v>
      </c>
      <c r="B22" t="str">
        <f t="shared" si="1"/>
        <v>ZK100.K121.Analysis code</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4">
      <c r="A23" t="s">
        <v>554</v>
      </c>
      <c r="B23" t="str">
        <f t="shared" si="1"/>
        <v>ZK100.K122.Analysis code</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4">
      <c r="A24" t="s">
        <v>555</v>
      </c>
      <c r="B24" t="str">
        <f t="shared" si="1"/>
        <v>ZK100.K123.Analysis code</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4">
      <c r="A25" t="s">
        <v>556</v>
      </c>
      <c r="B25" t="str">
        <f t="shared" si="1"/>
        <v>ZK100.K124.Analysis code</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4">
      <c r="A26" t="s">
        <v>557</v>
      </c>
      <c r="B26" t="str">
        <f t="shared" si="1"/>
        <v>ZK100.K125.Analysis code</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4">
      <c r="A27" t="s">
        <v>558</v>
      </c>
      <c r="B27" t="str">
        <f t="shared" si="1"/>
        <v>ZK100.K126.Analysis code</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4">
      <c r="A28" t="s">
        <v>559</v>
      </c>
      <c r="B28" t="str">
        <f t="shared" si="1"/>
        <v>ZK100.K127.Analysis code</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4">
      <c r="A29" t="s">
        <v>560</v>
      </c>
      <c r="B29" t="str">
        <f t="shared" si="1"/>
        <v>ZK100.K128.Analysis code</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4">
      <c r="A30" t="s">
        <v>561</v>
      </c>
      <c r="B30" t="str">
        <f t="shared" si="1"/>
        <v>ZK100.K129.Analysis code</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4">
      <c r="A31" t="s">
        <v>562</v>
      </c>
      <c r="B31" t="str">
        <f t="shared" si="1"/>
        <v>ZK100.K130.Analysis code</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4">
      <c r="A32" t="s">
        <v>563</v>
      </c>
      <c r="B32" t="str">
        <f t="shared" si="1"/>
        <v>ZK100.K131.Analysis code</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4">
      <c r="A33" t="s">
        <v>564</v>
      </c>
      <c r="B33" t="str">
        <f t="shared" si="1"/>
        <v>ZK100.K132.Analysis code</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4">
      <c r="A34" t="s">
        <v>565</v>
      </c>
      <c r="B34" t="str">
        <f t="shared" si="1"/>
        <v>ZK100.K133.Analysis code</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4">
      <c r="A35" t="s">
        <v>566</v>
      </c>
      <c r="B35" t="str">
        <f t="shared" si="1"/>
        <v>ZK100.K134.Analysis code</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4">
      <c r="A36" t="s">
        <v>567</v>
      </c>
      <c r="B36" t="str">
        <f t="shared" si="1"/>
        <v>ZK100.K135.Analysis code</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4">
      <c r="A37" t="s">
        <v>568</v>
      </c>
      <c r="B37" t="str">
        <f t="shared" si="1"/>
        <v>ZK100.K136.Analysis code</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4">
      <c r="A38" t="s">
        <v>569</v>
      </c>
      <c r="B38" t="str">
        <f t="shared" si="1"/>
        <v>ZK100.K137.Analysis code</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4">
      <c r="A39" t="s">
        <v>570</v>
      </c>
      <c r="B39" t="str">
        <f t="shared" si="1"/>
        <v>ZK100.K138.Analysis code</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4">
      <c r="A40" t="s">
        <v>571</v>
      </c>
      <c r="B40" t="str">
        <f t="shared" si="1"/>
        <v>ZK100.K139.Analysis code</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4">
      <c r="A41" t="s">
        <v>572</v>
      </c>
      <c r="B41" t="str">
        <f t="shared" si="1"/>
        <v>ZK100.K140.Analysis code</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4">
      <c r="A42" t="s">
        <v>573</v>
      </c>
      <c r="B42" t="str">
        <f t="shared" si="1"/>
        <v>ZK100.K141.Analysis code</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4">
      <c r="A43" t="s">
        <v>574</v>
      </c>
      <c r="B43" t="str">
        <f t="shared" si="1"/>
        <v>ZK100.K142.Analysis code</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4">
      <c r="A44" t="s">
        <v>575</v>
      </c>
      <c r="B44" t="str">
        <f t="shared" si="1"/>
        <v>ZK100.K143.Analysis code</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4">
      <c r="A45" t="s">
        <v>576</v>
      </c>
      <c r="B45" t="str">
        <f t="shared" si="1"/>
        <v>ZK100.K144.Analysis code</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4">
      <c r="A46" t="s">
        <v>577</v>
      </c>
      <c r="B46" t="str">
        <f t="shared" si="1"/>
        <v>ZK100.K145.Analysis code</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4">
      <c r="A47" t="s">
        <v>578</v>
      </c>
      <c r="B47" t="str">
        <f t="shared" si="1"/>
        <v>ZK100.K146.Analysis code</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4">
      <c r="A48" t="s">
        <v>579</v>
      </c>
      <c r="B48" t="str">
        <f t="shared" si="1"/>
        <v>ZK100.K147.Analysis code</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4">
      <c r="A49" t="s">
        <v>580</v>
      </c>
      <c r="B49" t="str">
        <f t="shared" si="1"/>
        <v>ZK100.K148.Analysis code</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4">
      <c r="A50" t="s">
        <v>581</v>
      </c>
      <c r="B50" t="str">
        <f t="shared" si="1"/>
        <v>ZK100.K149.Analysis code</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4">
      <c r="A51" t="s">
        <v>582</v>
      </c>
      <c r="B51" t="str">
        <f t="shared" si="1"/>
        <v>ZK100.K150.Analysis code</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4">
      <c r="A52" t="s">
        <v>583</v>
      </c>
      <c r="B52" t="str">
        <f t="shared" si="1"/>
        <v>ZK100.K151.Analysis code</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4">
      <c r="A53" t="s">
        <v>584</v>
      </c>
      <c r="B53" t="str">
        <f t="shared" si="1"/>
        <v>ZK100.K152.Analysis code</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4">
      <c r="A54" t="s">
        <v>585</v>
      </c>
      <c r="B54" t="str">
        <f t="shared" si="1"/>
        <v>ZK100.K153.Analysis code</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4">
      <c r="A55" t="s">
        <v>586</v>
      </c>
      <c r="B55" t="str">
        <f t="shared" si="1"/>
        <v>ZK100.K154.Analysis code</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4">
      <c r="A56" t="s">
        <v>587</v>
      </c>
      <c r="B56" t="str">
        <f t="shared" si="1"/>
        <v>ZK100.K155.Analysis code</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4">
      <c r="A57" t="s">
        <v>588</v>
      </c>
      <c r="B57" t="str">
        <f t="shared" si="1"/>
        <v>ZK100.K156.Analysis code</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4">
      <c r="A58" t="s">
        <v>589</v>
      </c>
      <c r="B58" t="str">
        <f t="shared" si="1"/>
        <v>ZK100.K157.Analysis code</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4">
      <c r="A59" t="s">
        <v>590</v>
      </c>
      <c r="B59" t="str">
        <f t="shared" si="1"/>
        <v>ZK100.K158.Analysis code</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4">
      <c r="A60" t="s">
        <v>591</v>
      </c>
      <c r="B60" t="str">
        <f t="shared" si="1"/>
        <v>ZK100.K159.Analysis code</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4">
      <c r="A61" t="s">
        <v>592</v>
      </c>
      <c r="B61" t="str">
        <f t="shared" si="1"/>
        <v>ZK100.K160.Analysis code</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4">
      <c r="A62" t="s">
        <v>593</v>
      </c>
      <c r="B62" t="str">
        <f t="shared" si="1"/>
        <v>ZK100.K161.Analysis code</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4">
      <c r="A63" t="s">
        <v>594</v>
      </c>
      <c r="B63" t="str">
        <f t="shared" si="1"/>
        <v>ZK100.K162.Analysis code</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4">
      <c r="A64" t="s">
        <v>595</v>
      </c>
      <c r="B64" t="str">
        <f t="shared" si="1"/>
        <v>ZK100.K163.Analysis code</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4">
      <c r="A65" t="s">
        <v>596</v>
      </c>
      <c r="B65" t="str">
        <f t="shared" si="1"/>
        <v>ZK100.K164.Analysis code</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4">
      <c r="A66" t="s">
        <v>597</v>
      </c>
      <c r="B66" t="str">
        <f t="shared" si="1"/>
        <v>ZK100.K165.Analysis code</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4">
      <c r="A67" t="s">
        <v>598</v>
      </c>
      <c r="B67" t="str">
        <f t="shared" ref="B67:B130" si="4">+A67&amp;"."&amp;$A$1</f>
        <v>ZK100.K166.Analysis code</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4">
      <c r="A68" t="s">
        <v>599</v>
      </c>
      <c r="B68" t="str">
        <f t="shared" si="4"/>
        <v>ZK100.K167.Analysis code</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4">
      <c r="A69" t="s">
        <v>600</v>
      </c>
      <c r="B69" t="str">
        <f t="shared" si="4"/>
        <v>ZK100.K168.Analysis code</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4">
      <c r="A70" t="s">
        <v>601</v>
      </c>
      <c r="B70" t="str">
        <f t="shared" si="4"/>
        <v>ZK100.K169.Analysis code</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4">
      <c r="A71" t="s">
        <v>602</v>
      </c>
      <c r="B71" t="str">
        <f t="shared" si="4"/>
        <v>ZK100.K170.Analysis code</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4">
      <c r="A72" t="s">
        <v>603</v>
      </c>
      <c r="B72" t="str">
        <f t="shared" si="4"/>
        <v>ZK100.K171.Analysis code</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4">
      <c r="A73" t="s">
        <v>604</v>
      </c>
      <c r="B73" t="str">
        <f t="shared" si="4"/>
        <v>ZK100.K172.Analysis code</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4">
      <c r="A74" t="s">
        <v>605</v>
      </c>
      <c r="B74" t="str">
        <f t="shared" si="4"/>
        <v>ZK100.K173.Analysis code</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4">
      <c r="A75" t="s">
        <v>606</v>
      </c>
      <c r="B75" t="str">
        <f t="shared" si="4"/>
        <v>ZK100.K174.Analysis code</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4">
      <c r="A76" t="s">
        <v>607</v>
      </c>
      <c r="B76" t="str">
        <f t="shared" si="4"/>
        <v>ZK100.K175.Analysis code</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4">
      <c r="A77" t="s">
        <v>608</v>
      </c>
      <c r="B77" t="str">
        <f t="shared" si="4"/>
        <v>ZK100.K176.Analysis code</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4">
      <c r="A78" t="s">
        <v>609</v>
      </c>
      <c r="B78" t="str">
        <f t="shared" si="4"/>
        <v>ZK100.K177.Analysis code</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4">
      <c r="A79" t="s">
        <v>610</v>
      </c>
      <c r="B79" t="str">
        <f t="shared" si="4"/>
        <v>ZK100.K178.Analysis code</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4">
      <c r="A80" t="s">
        <v>611</v>
      </c>
      <c r="B80" t="str">
        <f t="shared" si="4"/>
        <v>ZK100.K179.Analysis code</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4">
      <c r="A81" t="s">
        <v>612</v>
      </c>
      <c r="B81" t="str">
        <f t="shared" si="4"/>
        <v>ZK100.K180.Analysis code</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4">
      <c r="A82" t="s">
        <v>613</v>
      </c>
      <c r="B82" t="str">
        <f t="shared" si="4"/>
        <v>ZK100.K181.Analysis code</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4">
      <c r="A83" t="s">
        <v>614</v>
      </c>
      <c r="B83" t="str">
        <f t="shared" si="4"/>
        <v>ZK100.K182.Analysis code</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4">
      <c r="A84" t="s">
        <v>615</v>
      </c>
      <c r="B84" t="str">
        <f t="shared" si="4"/>
        <v>ZK100.K183.Analysis code</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4">
      <c r="A85" t="s">
        <v>616</v>
      </c>
      <c r="B85" t="str">
        <f t="shared" si="4"/>
        <v>ZK100.K184.Analysis code</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4">
      <c r="A86" t="s">
        <v>617</v>
      </c>
      <c r="B86" t="str">
        <f t="shared" si="4"/>
        <v>ZK100.K185.Analysis code</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4">
      <c r="A87" t="s">
        <v>618</v>
      </c>
      <c r="B87" t="str">
        <f t="shared" si="4"/>
        <v>ZK100.K186.Analysis code</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4">
      <c r="A88" t="s">
        <v>619</v>
      </c>
      <c r="B88" t="str">
        <f t="shared" si="4"/>
        <v>ZK100.K187.Analysis code</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4">
      <c r="A89" t="s">
        <v>620</v>
      </c>
      <c r="B89" t="str">
        <f t="shared" si="4"/>
        <v>ZK100.K188.Analysis code</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4">
      <c r="A90" t="s">
        <v>621</v>
      </c>
      <c r="B90" t="str">
        <f t="shared" si="4"/>
        <v>ZK100.K189.Analysis code</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4">
      <c r="A91" t="s">
        <v>622</v>
      </c>
      <c r="B91" t="str">
        <f t="shared" si="4"/>
        <v>ZK100.K190.Analysis code</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4">
      <c r="A92" t="s">
        <v>623</v>
      </c>
      <c r="B92" t="str">
        <f t="shared" si="4"/>
        <v>ZK100.K191.Analysis code</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4">
      <c r="A93" t="s">
        <v>624</v>
      </c>
      <c r="B93" t="str">
        <f t="shared" si="4"/>
        <v>ZK100.K192.Analysis code</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4">
      <c r="A94" t="s">
        <v>625</v>
      </c>
      <c r="B94" t="str">
        <f t="shared" si="4"/>
        <v>ZK100.K193.Analysis code</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4">
      <c r="A95" t="s">
        <v>626</v>
      </c>
      <c r="B95" t="str">
        <f t="shared" si="4"/>
        <v>ZK100.K194.Analysis code</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4">
      <c r="A96" t="s">
        <v>627</v>
      </c>
      <c r="B96" t="str">
        <f t="shared" si="4"/>
        <v>ZK100.K195.Analysis code</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4">
      <c r="A97" t="s">
        <v>628</v>
      </c>
      <c r="B97" t="str">
        <f t="shared" si="4"/>
        <v>ZK100.K196.Analysis code</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4">
      <c r="A98" t="s">
        <v>629</v>
      </c>
      <c r="B98" t="str">
        <f t="shared" si="4"/>
        <v>ZK100.K197.Analysis code</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4">
      <c r="A99" t="s">
        <v>630</v>
      </c>
      <c r="B99" t="str">
        <f t="shared" si="4"/>
        <v>ZK100.K198.Analysis code</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4">
      <c r="A100" t="s">
        <v>631</v>
      </c>
      <c r="B100" t="str">
        <f t="shared" si="4"/>
        <v>ZK100.K199.Analysis code</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4">
      <c r="A101" t="s">
        <v>632</v>
      </c>
      <c r="B101" t="str">
        <f t="shared" si="4"/>
        <v>ZK100.K200.Analysis code</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 thickBot="1" x14ac:dyDescent="0.45">
      <c r="A102" t="s">
        <v>633</v>
      </c>
      <c r="B102" t="str">
        <f t="shared" si="4"/>
        <v>ZK100.K201.Analysis code</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4">
      <c r="A103" t="s">
        <v>634</v>
      </c>
      <c r="B103" t="str">
        <f t="shared" si="4"/>
        <v>ZK100.K202.Analysis code</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4">
      <c r="A104" t="s">
        <v>635</v>
      </c>
      <c r="B104" t="str">
        <f t="shared" si="4"/>
        <v>ZK100.K203.Analysis code</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4">
      <c r="A105" t="s">
        <v>636</v>
      </c>
      <c r="B105" t="str">
        <f t="shared" si="4"/>
        <v>ZK100.K204.Analysis code</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4">
      <c r="A106" t="s">
        <v>637</v>
      </c>
      <c r="B106" t="str">
        <f t="shared" si="4"/>
        <v>ZK100.K205.Analysis code</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4">
      <c r="A107" t="s">
        <v>638</v>
      </c>
      <c r="B107" t="str">
        <f t="shared" si="4"/>
        <v>ZK100.K206.Analysis code</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4">
      <c r="A108" t="s">
        <v>639</v>
      </c>
      <c r="B108" t="str">
        <f t="shared" si="4"/>
        <v>ZK100.K207.Analysis code</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4">
      <c r="A109" t="s">
        <v>640</v>
      </c>
      <c r="B109" t="str">
        <f t="shared" si="4"/>
        <v>ZK100.K208.Analysis code</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4">
      <c r="A110" t="s">
        <v>641</v>
      </c>
      <c r="B110" t="str">
        <f t="shared" si="4"/>
        <v>ZK100.K209.Analysis code</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4">
      <c r="A111" t="s">
        <v>642</v>
      </c>
      <c r="B111" t="str">
        <f t="shared" si="4"/>
        <v>ZK100.K210.Analysis code</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4">
      <c r="A112" t="s">
        <v>643</v>
      </c>
      <c r="B112" t="str">
        <f t="shared" si="4"/>
        <v>ZK100.K211.Analysis code</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4">
      <c r="A113" t="s">
        <v>644</v>
      </c>
      <c r="B113" t="str">
        <f t="shared" si="4"/>
        <v>ZK100.K212.Analysis code</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4">
      <c r="A114" t="s">
        <v>645</v>
      </c>
      <c r="B114" t="str">
        <f t="shared" si="4"/>
        <v>ZK100.K213.Analysis code</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4">
      <c r="A115" t="s">
        <v>646</v>
      </c>
      <c r="B115" t="str">
        <f t="shared" si="4"/>
        <v>ZK100.K214.Analysis code</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4">
      <c r="A116" t="s">
        <v>647</v>
      </c>
      <c r="B116" t="str">
        <f t="shared" si="4"/>
        <v>ZK100.K215.Analysis code</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4">
      <c r="A117" t="s">
        <v>648</v>
      </c>
      <c r="B117" t="str">
        <f t="shared" si="4"/>
        <v>ZK100.K216.Analysis code</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4">
      <c r="A118" t="s">
        <v>649</v>
      </c>
      <c r="B118" t="str">
        <f t="shared" si="4"/>
        <v>ZK100.K217.Analysis code</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4">
      <c r="A119" t="s">
        <v>650</v>
      </c>
      <c r="B119" t="str">
        <f t="shared" si="4"/>
        <v>ZK100.K218.Analysis code</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4">
      <c r="A120" t="s">
        <v>651</v>
      </c>
      <c r="B120" t="str">
        <f t="shared" si="4"/>
        <v>ZK100.K219.Analysis code</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4">
      <c r="A121" t="s">
        <v>652</v>
      </c>
      <c r="B121" t="str">
        <f t="shared" si="4"/>
        <v>ZK100.K220.Analysis code</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4">
      <c r="A122" t="s">
        <v>653</v>
      </c>
      <c r="B122" t="str">
        <f t="shared" si="4"/>
        <v>ZK100.K221.Analysis code</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4">
      <c r="A123" t="s">
        <v>654</v>
      </c>
      <c r="B123" t="str">
        <f t="shared" si="4"/>
        <v>ZK100.K222.Analysis code</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4">
      <c r="A124" t="s">
        <v>655</v>
      </c>
      <c r="B124" t="str">
        <f t="shared" si="4"/>
        <v>ZK100.K223.Analysis code</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4">
      <c r="A125" t="s">
        <v>656</v>
      </c>
      <c r="B125" t="str">
        <f t="shared" si="4"/>
        <v>ZK100.K224.Analysis code</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4">
      <c r="A126" t="s">
        <v>657</v>
      </c>
      <c r="B126" t="str">
        <f t="shared" si="4"/>
        <v>ZK100.K225.Analysis code</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4">
      <c r="A127" t="s">
        <v>658</v>
      </c>
      <c r="B127" t="str">
        <f t="shared" si="4"/>
        <v>ZK100.K226.Analysis code</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4">
      <c r="A128" t="s">
        <v>659</v>
      </c>
      <c r="B128" t="str">
        <f t="shared" si="4"/>
        <v>ZK100.K227.Analysis code</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4">
      <c r="A129" t="s">
        <v>660</v>
      </c>
      <c r="B129" t="str">
        <f t="shared" si="4"/>
        <v>ZK100.K228.Analysis code</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4">
      <c r="A130" t="s">
        <v>661</v>
      </c>
      <c r="B130" t="str">
        <f t="shared" si="4"/>
        <v>ZK100.K229.Analysis code</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4">
      <c r="A131" t="s">
        <v>662</v>
      </c>
      <c r="B131" t="str">
        <f t="shared" ref="B131:B194" si="7">+A131&amp;"."&amp;$A$1</f>
        <v>ZK100.K230.Analysis code</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4">
      <c r="A132" t="s">
        <v>663</v>
      </c>
      <c r="B132" t="str">
        <f t="shared" si="7"/>
        <v>ZK100.K231.Analysis code</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4">
      <c r="A133" t="s">
        <v>664</v>
      </c>
      <c r="B133" t="str">
        <f t="shared" si="7"/>
        <v>ZK100.K232.Analysis code</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4">
      <c r="A134" t="s">
        <v>665</v>
      </c>
      <c r="B134" t="str">
        <f t="shared" si="7"/>
        <v>ZK100.K233.Analysis code</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4">
      <c r="A135" t="s">
        <v>666</v>
      </c>
      <c r="B135" t="str">
        <f t="shared" si="7"/>
        <v>ZK100.K234.Analysis code</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4">
      <c r="A136" t="s">
        <v>667</v>
      </c>
      <c r="B136" t="str">
        <f t="shared" si="7"/>
        <v>ZK100.K235.Analysis code</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4">
      <c r="A137" t="s">
        <v>668</v>
      </c>
      <c r="B137" t="str">
        <f t="shared" si="7"/>
        <v>ZK100.K236.Analysis code</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4">
      <c r="A138" t="s">
        <v>669</v>
      </c>
      <c r="B138" t="str">
        <f t="shared" si="7"/>
        <v>ZK100.K237.Analysis code</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4">
      <c r="A139" t="s">
        <v>670</v>
      </c>
      <c r="B139" t="str">
        <f t="shared" si="7"/>
        <v>ZK100.K238.Analysis code</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4">
      <c r="A140" t="s">
        <v>671</v>
      </c>
      <c r="B140" t="str">
        <f t="shared" si="7"/>
        <v>ZK100.K239.Analysis code</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4">
      <c r="A141" t="s">
        <v>672</v>
      </c>
      <c r="B141" t="str">
        <f t="shared" si="7"/>
        <v>ZK100.K240.Analysis code</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4">
      <c r="A142" t="s">
        <v>673</v>
      </c>
      <c r="B142" t="str">
        <f t="shared" si="7"/>
        <v>ZK100.K241.Analysis code</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4">
      <c r="A143" t="s">
        <v>674</v>
      </c>
      <c r="B143" t="str">
        <f t="shared" si="7"/>
        <v>ZK100.K242.Analysis code</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4">
      <c r="A144" t="s">
        <v>675</v>
      </c>
      <c r="B144" t="str">
        <f t="shared" si="7"/>
        <v>ZK100.K243.Analysis code</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4">
      <c r="A145" t="s">
        <v>676</v>
      </c>
      <c r="B145" t="str">
        <f t="shared" si="7"/>
        <v>ZK100.K244.Analysis code</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4">
      <c r="A146" t="s">
        <v>677</v>
      </c>
      <c r="B146" t="str">
        <f t="shared" si="7"/>
        <v>ZK100.K245.Analysis code</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4">
      <c r="A147" t="s">
        <v>678</v>
      </c>
      <c r="B147" t="str">
        <f t="shared" si="7"/>
        <v>ZK100.K246.Analysis code</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4">
      <c r="A148" t="s">
        <v>679</v>
      </c>
      <c r="B148" t="str">
        <f t="shared" si="7"/>
        <v>ZK100.K247.Analysis code</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4">
      <c r="A149" t="s">
        <v>680</v>
      </c>
      <c r="B149" t="str">
        <f t="shared" si="7"/>
        <v>ZK100.K248.Analysis code</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4">
      <c r="A150" t="s">
        <v>681</v>
      </c>
      <c r="B150" t="str">
        <f t="shared" si="7"/>
        <v>ZK100.K249.Analysis code</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4">
      <c r="A151" t="s">
        <v>682</v>
      </c>
      <c r="B151" t="str">
        <f t="shared" si="7"/>
        <v>ZK100.K250.Analysis code</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4">
      <c r="A152" t="s">
        <v>683</v>
      </c>
      <c r="B152" t="str">
        <f t="shared" si="7"/>
        <v>ZK100.K251.Analysis code</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4">
      <c r="A153" t="s">
        <v>684</v>
      </c>
      <c r="B153" t="str">
        <f t="shared" si="7"/>
        <v>ZK100.K252.Analysis code</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4">
      <c r="A154" t="s">
        <v>685</v>
      </c>
      <c r="B154" t="str">
        <f t="shared" si="7"/>
        <v>ZK100.K253.Analysis code</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4">
      <c r="A155" t="s">
        <v>686</v>
      </c>
      <c r="B155" t="str">
        <f t="shared" si="7"/>
        <v>ZK100.K254.Analysis code</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4">
      <c r="A156" t="s">
        <v>687</v>
      </c>
      <c r="B156" t="str">
        <f t="shared" si="7"/>
        <v>ZK100.K255.Analysis code</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4">
      <c r="A157" t="s">
        <v>688</v>
      </c>
      <c r="B157" t="str">
        <f t="shared" si="7"/>
        <v>ZK100.K256.Analysis code</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4">
      <c r="A158" t="s">
        <v>689</v>
      </c>
      <c r="B158" t="str">
        <f t="shared" si="7"/>
        <v>ZK100.K257.Analysis code</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4">
      <c r="A159" t="s">
        <v>690</v>
      </c>
      <c r="B159" t="str">
        <f t="shared" si="7"/>
        <v>ZK100.K258.Analysis code</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4">
      <c r="A160" t="s">
        <v>691</v>
      </c>
      <c r="B160" t="str">
        <f t="shared" si="7"/>
        <v>ZK100.K259.Analysis code</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4">
      <c r="A161" t="s">
        <v>692</v>
      </c>
      <c r="B161" t="str">
        <f t="shared" si="7"/>
        <v>ZK100.K260.Analysis code</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4">
      <c r="A162" t="s">
        <v>693</v>
      </c>
      <c r="B162" t="str">
        <f t="shared" si="7"/>
        <v>ZK100.K261.Analysis code</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4">
      <c r="A163" t="s">
        <v>694</v>
      </c>
      <c r="B163" t="str">
        <f t="shared" si="7"/>
        <v>ZK100.K262.Analysis code</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4">
      <c r="A164" t="s">
        <v>695</v>
      </c>
      <c r="B164" t="str">
        <f t="shared" si="7"/>
        <v>ZK100.K263.Analysis code</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4">
      <c r="A165" t="s">
        <v>696</v>
      </c>
      <c r="B165" t="str">
        <f t="shared" si="7"/>
        <v>ZK100.K264.Analysis code</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4">
      <c r="A166" t="s">
        <v>697</v>
      </c>
      <c r="B166" t="str">
        <f t="shared" si="7"/>
        <v>ZK100.K265.Analysis code</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4">
      <c r="A167" t="s">
        <v>698</v>
      </c>
      <c r="B167" t="str">
        <f t="shared" si="7"/>
        <v>ZK100.K266.Analysis code</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4">
      <c r="A168" t="s">
        <v>699</v>
      </c>
      <c r="B168" t="str">
        <f t="shared" si="7"/>
        <v>ZK100.K267.Analysis code</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4">
      <c r="A169" t="s">
        <v>700</v>
      </c>
      <c r="B169" t="str">
        <f t="shared" si="7"/>
        <v>ZK100.K268.Analysis code</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4">
      <c r="A170" t="s">
        <v>701</v>
      </c>
      <c r="B170" t="str">
        <f t="shared" si="7"/>
        <v>ZK100.K269.Analysis code</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4">
      <c r="A171" t="s">
        <v>702</v>
      </c>
      <c r="B171" t="str">
        <f t="shared" si="7"/>
        <v>ZK100.K270.Analysis code</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4">
      <c r="A172" t="s">
        <v>703</v>
      </c>
      <c r="B172" t="str">
        <f t="shared" si="7"/>
        <v>ZK100.K271.Analysis code</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4">
      <c r="A173" t="s">
        <v>704</v>
      </c>
      <c r="B173" t="str">
        <f t="shared" si="7"/>
        <v>ZK100.K272.Analysis code</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4">
      <c r="A174" t="s">
        <v>705</v>
      </c>
      <c r="B174" t="str">
        <f t="shared" si="7"/>
        <v>ZK100.K273.Analysis code</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4">
      <c r="A175" t="s">
        <v>706</v>
      </c>
      <c r="B175" t="str">
        <f t="shared" si="7"/>
        <v>ZK100.K274.Analysis code</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4">
      <c r="A176" t="s">
        <v>707</v>
      </c>
      <c r="B176" t="str">
        <f t="shared" si="7"/>
        <v>ZK100.K275.Analysis code</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4">
      <c r="A177" t="s">
        <v>708</v>
      </c>
      <c r="B177" t="str">
        <f t="shared" si="7"/>
        <v>ZK100.K276.Analysis code</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4">
      <c r="A178" t="s">
        <v>709</v>
      </c>
      <c r="B178" t="str">
        <f t="shared" si="7"/>
        <v>ZK100.K277.Analysis code</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4">
      <c r="A179" t="s">
        <v>710</v>
      </c>
      <c r="B179" t="str">
        <f t="shared" si="7"/>
        <v>ZK100.K278.Analysis code</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4">
      <c r="A180" t="s">
        <v>711</v>
      </c>
      <c r="B180" t="str">
        <f t="shared" si="7"/>
        <v>ZK100.K279.Analysis code</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4">
      <c r="A181" t="s">
        <v>712</v>
      </c>
      <c r="B181" t="str">
        <f t="shared" si="7"/>
        <v>ZK100.K280.Analysis code</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4">
      <c r="A182" t="s">
        <v>713</v>
      </c>
      <c r="B182" t="str">
        <f t="shared" si="7"/>
        <v>ZK100.K281.Analysis code</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4">
      <c r="A183" t="s">
        <v>714</v>
      </c>
      <c r="B183" t="str">
        <f t="shared" si="7"/>
        <v>ZK100.K282.Analysis code</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4">
      <c r="A184" t="s">
        <v>715</v>
      </c>
      <c r="B184" t="str">
        <f t="shared" si="7"/>
        <v>ZK100.K283.Analysis code</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4">
      <c r="A185" t="s">
        <v>716</v>
      </c>
      <c r="B185" t="str">
        <f t="shared" si="7"/>
        <v>ZK100.K284.Analysis code</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4">
      <c r="A186" t="s">
        <v>717</v>
      </c>
      <c r="B186" t="str">
        <f t="shared" si="7"/>
        <v>ZK100.K285.Analysis code</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4">
      <c r="A187" t="s">
        <v>718</v>
      </c>
      <c r="B187" t="str">
        <f t="shared" si="7"/>
        <v>ZK100.K286.Analysis code</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4">
      <c r="A188" t="s">
        <v>719</v>
      </c>
      <c r="B188" t="str">
        <f t="shared" si="7"/>
        <v>ZK100.K287.Analysis code</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4">
      <c r="A189" t="s">
        <v>720</v>
      </c>
      <c r="B189" t="str">
        <f t="shared" si="7"/>
        <v>ZK100.K288.Analysis code</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4">
      <c r="A190" t="s">
        <v>721</v>
      </c>
      <c r="B190" t="str">
        <f t="shared" si="7"/>
        <v>ZK100.K289.Analysis code</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4">
      <c r="A191" t="s">
        <v>722</v>
      </c>
      <c r="B191" t="str">
        <f t="shared" si="7"/>
        <v>ZK100.K290.Analysis code</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4">
      <c r="A192" t="s">
        <v>723</v>
      </c>
      <c r="B192" t="str">
        <f t="shared" si="7"/>
        <v>ZK100.K291.Analysis code</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4">
      <c r="A193" t="s">
        <v>724</v>
      </c>
      <c r="B193" t="str">
        <f t="shared" si="7"/>
        <v>ZK100.K292.Analysis code</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4">
      <c r="A194" t="s">
        <v>725</v>
      </c>
      <c r="B194" t="str">
        <f t="shared" si="7"/>
        <v>ZK100.K293.Analysis code</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4">
      <c r="A195" t="s">
        <v>726</v>
      </c>
      <c r="B195" t="str">
        <f t="shared" ref="B195:B258" si="10">+A195&amp;"."&amp;$A$1</f>
        <v>ZK100.K294.Analysis code</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4">
      <c r="A196" t="s">
        <v>727</v>
      </c>
      <c r="B196" t="str">
        <f t="shared" si="10"/>
        <v>ZK100.K295.Analysis code</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4">
      <c r="A197" t="s">
        <v>728</v>
      </c>
      <c r="B197" t="str">
        <f t="shared" si="10"/>
        <v>ZK100.K296.Analysis code</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4">
      <c r="A198" t="s">
        <v>729</v>
      </c>
      <c r="B198" t="str">
        <f t="shared" si="10"/>
        <v>ZK100.K297.Analysis code</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4">
      <c r="A199" t="s">
        <v>730</v>
      </c>
      <c r="B199" t="str">
        <f t="shared" si="10"/>
        <v>ZK100.K298.Analysis code</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4">
      <c r="A200" t="s">
        <v>731</v>
      </c>
      <c r="B200" t="str">
        <f t="shared" si="10"/>
        <v>ZK100.K299.Analysis code</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4">
      <c r="A201" t="s">
        <v>732</v>
      </c>
      <c r="B201" t="str">
        <f t="shared" si="10"/>
        <v>ZK100.K300.Analysis code</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 thickBot="1" x14ac:dyDescent="0.45">
      <c r="A202" t="s">
        <v>733</v>
      </c>
      <c r="B202" t="str">
        <f t="shared" si="10"/>
        <v>ZK100.K301.Analysis code</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4">
      <c r="A203" t="s">
        <v>734</v>
      </c>
      <c r="B203" t="str">
        <f t="shared" si="10"/>
        <v>ZK100.K302.Analysis code</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4">
      <c r="A204" t="s">
        <v>735</v>
      </c>
      <c r="B204" t="str">
        <f t="shared" si="10"/>
        <v>ZK100.K303.Analysis code</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4">
      <c r="A205" t="s">
        <v>736</v>
      </c>
      <c r="B205" t="str">
        <f t="shared" si="10"/>
        <v>ZK100.K304.Analysis code</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4">
      <c r="A206" t="s">
        <v>737</v>
      </c>
      <c r="B206" t="str">
        <f t="shared" si="10"/>
        <v>ZK100.K305.Analysis code</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4">
      <c r="A207" t="s">
        <v>738</v>
      </c>
      <c r="B207" t="str">
        <f t="shared" si="10"/>
        <v>ZK100.K306.Analysis code</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4">
      <c r="A208" t="s">
        <v>739</v>
      </c>
      <c r="B208" t="str">
        <f t="shared" si="10"/>
        <v>ZK100.K307.Analysis code</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4">
      <c r="A209" t="s">
        <v>740</v>
      </c>
      <c r="B209" t="str">
        <f t="shared" si="10"/>
        <v>ZK100.K308.Analysis code</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4">
      <c r="A210" t="s">
        <v>741</v>
      </c>
      <c r="B210" t="str">
        <f t="shared" si="10"/>
        <v>ZK100.K309.Analysis code</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4">
      <c r="A211" t="s">
        <v>742</v>
      </c>
      <c r="B211" t="str">
        <f t="shared" si="10"/>
        <v>ZK100.K310.Analysis code</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4">
      <c r="A212" t="s">
        <v>743</v>
      </c>
      <c r="B212" t="str">
        <f t="shared" si="10"/>
        <v>ZK100.K311.Analysis code</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4">
      <c r="A213" t="s">
        <v>744</v>
      </c>
      <c r="B213" t="str">
        <f t="shared" si="10"/>
        <v>ZK100.K312.Analysis code</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4">
      <c r="A214" t="s">
        <v>745</v>
      </c>
      <c r="B214" t="str">
        <f t="shared" si="10"/>
        <v>ZK100.K313.Analysis code</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4">
      <c r="A215" t="s">
        <v>746</v>
      </c>
      <c r="B215" t="str">
        <f t="shared" si="10"/>
        <v>ZK100.K314.Analysis code</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4">
      <c r="A216" t="s">
        <v>747</v>
      </c>
      <c r="B216" t="str">
        <f t="shared" si="10"/>
        <v>ZK100.K315.Analysis code</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4">
      <c r="A217" t="s">
        <v>748</v>
      </c>
      <c r="B217" t="str">
        <f t="shared" si="10"/>
        <v>ZK100.K316.Analysis code</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4">
      <c r="A218" t="s">
        <v>749</v>
      </c>
      <c r="B218" t="str">
        <f t="shared" si="10"/>
        <v>ZK100.K317.Analysis code</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4">
      <c r="A219" t="s">
        <v>750</v>
      </c>
      <c r="B219" t="str">
        <f t="shared" si="10"/>
        <v>ZK100.K318.Analysis code</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4">
      <c r="A220" t="s">
        <v>751</v>
      </c>
      <c r="B220" t="str">
        <f t="shared" si="10"/>
        <v>ZK100.K319.Analysis code</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4">
      <c r="A221" t="s">
        <v>752</v>
      </c>
      <c r="B221" t="str">
        <f t="shared" si="10"/>
        <v>ZK100.K320.Analysis code</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4">
      <c r="A222" t="s">
        <v>753</v>
      </c>
      <c r="B222" t="str">
        <f t="shared" si="10"/>
        <v>ZK100.K321.Analysis code</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4">
      <c r="A223" t="s">
        <v>754</v>
      </c>
      <c r="B223" t="str">
        <f t="shared" si="10"/>
        <v>ZK100.K322.Analysis code</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4">
      <c r="A224" t="s">
        <v>755</v>
      </c>
      <c r="B224" t="str">
        <f t="shared" si="10"/>
        <v>ZK100.K323.Analysis code</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4">
      <c r="A225" t="s">
        <v>756</v>
      </c>
      <c r="B225" t="str">
        <f t="shared" si="10"/>
        <v>ZK100.K324.Analysis code</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4">
      <c r="A226" t="s">
        <v>757</v>
      </c>
      <c r="B226" t="str">
        <f t="shared" si="10"/>
        <v>ZK100.K325.Analysis code</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4">
      <c r="A227" t="s">
        <v>758</v>
      </c>
      <c r="B227" t="str">
        <f t="shared" si="10"/>
        <v>ZK100.K326.Analysis code</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4">
      <c r="A228" t="s">
        <v>759</v>
      </c>
      <c r="B228" t="str">
        <f t="shared" si="10"/>
        <v>ZK100.K327.Analysis code</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4">
      <c r="A229" t="s">
        <v>760</v>
      </c>
      <c r="B229" t="str">
        <f t="shared" si="10"/>
        <v>ZK100.K328.Analysis code</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4">
      <c r="A230" t="s">
        <v>761</v>
      </c>
      <c r="B230" t="str">
        <f t="shared" si="10"/>
        <v>ZK100.K329.Analysis code</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4">
      <c r="A231" t="s">
        <v>762</v>
      </c>
      <c r="B231" t="str">
        <f t="shared" si="10"/>
        <v>ZK100.K330.Analysis code</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4">
      <c r="A232" t="s">
        <v>763</v>
      </c>
      <c r="B232" t="str">
        <f t="shared" si="10"/>
        <v>ZK100.K331.Analysis code</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4">
      <c r="A233" t="s">
        <v>764</v>
      </c>
      <c r="B233" t="str">
        <f t="shared" si="10"/>
        <v>ZK100.K332.Analysis code</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4">
      <c r="A234" t="s">
        <v>765</v>
      </c>
      <c r="B234" t="str">
        <f t="shared" si="10"/>
        <v>ZK100.K333.Analysis code</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4">
      <c r="A235" t="s">
        <v>766</v>
      </c>
      <c r="B235" t="str">
        <f t="shared" si="10"/>
        <v>ZK100.K334.Analysis code</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4">
      <c r="A236" t="s">
        <v>767</v>
      </c>
      <c r="B236" t="str">
        <f t="shared" si="10"/>
        <v>ZK100.K335.Analysis code</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4">
      <c r="A237" t="s">
        <v>768</v>
      </c>
      <c r="B237" t="str">
        <f t="shared" si="10"/>
        <v>ZK100.K336.Analysis code</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4">
      <c r="A238" t="s">
        <v>769</v>
      </c>
      <c r="B238" t="str">
        <f t="shared" si="10"/>
        <v>ZK100.K337.Analysis code</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4">
      <c r="A239" t="s">
        <v>770</v>
      </c>
      <c r="B239" t="str">
        <f t="shared" si="10"/>
        <v>ZK100.K338.Analysis code</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4">
      <c r="A240" t="s">
        <v>771</v>
      </c>
      <c r="B240" t="str">
        <f t="shared" si="10"/>
        <v>ZK100.K339.Analysis code</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4">
      <c r="A241" t="s">
        <v>772</v>
      </c>
      <c r="B241" t="str">
        <f t="shared" si="10"/>
        <v>ZK100.K340.Analysis code</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4">
      <c r="A242" t="s">
        <v>773</v>
      </c>
      <c r="B242" t="str">
        <f t="shared" si="10"/>
        <v>ZK100.K341.Analysis code</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4">
      <c r="A243" t="s">
        <v>774</v>
      </c>
      <c r="B243" t="str">
        <f t="shared" si="10"/>
        <v>ZK100.K342.Analysis code</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4">
      <c r="A244" t="s">
        <v>775</v>
      </c>
      <c r="B244" t="str">
        <f t="shared" si="10"/>
        <v>ZK100.K343.Analysis code</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4">
      <c r="A245" t="s">
        <v>776</v>
      </c>
      <c r="B245" t="str">
        <f t="shared" si="10"/>
        <v>ZK100.K344.Analysis code</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4">
      <c r="A246" t="s">
        <v>777</v>
      </c>
      <c r="B246" t="str">
        <f t="shared" si="10"/>
        <v>ZK100.K345.Analysis code</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4">
      <c r="A247" t="s">
        <v>778</v>
      </c>
      <c r="B247" t="str">
        <f t="shared" si="10"/>
        <v>ZK100.K346.Analysis code</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4">
      <c r="A248" t="s">
        <v>779</v>
      </c>
      <c r="B248" t="str">
        <f t="shared" si="10"/>
        <v>ZK100.K347.Analysis code</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4">
      <c r="A249" t="s">
        <v>780</v>
      </c>
      <c r="B249" t="str">
        <f t="shared" si="10"/>
        <v>ZK100.K348.Analysis code</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4">
      <c r="A250" t="s">
        <v>781</v>
      </c>
      <c r="B250" t="str">
        <f t="shared" si="10"/>
        <v>ZK100.K349.Analysis code</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4">
      <c r="A251" t="s">
        <v>782</v>
      </c>
      <c r="B251" t="str">
        <f t="shared" si="10"/>
        <v>ZK100.K350.Analysis code</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4">
      <c r="A252" t="s">
        <v>783</v>
      </c>
      <c r="B252" t="str">
        <f t="shared" si="10"/>
        <v>ZK100.K351.Analysis code</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4">
      <c r="A253" t="s">
        <v>784</v>
      </c>
      <c r="B253" t="str">
        <f t="shared" si="10"/>
        <v>ZK100.K352.Analysis code</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4">
      <c r="A254" t="s">
        <v>785</v>
      </c>
      <c r="B254" t="str">
        <f t="shared" si="10"/>
        <v>ZK100.K353.Analysis code</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4">
      <c r="A255" t="s">
        <v>786</v>
      </c>
      <c r="B255" t="str">
        <f t="shared" si="10"/>
        <v>ZK100.K354.Analysis code</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4">
      <c r="A256" t="s">
        <v>787</v>
      </c>
      <c r="B256" t="str">
        <f t="shared" si="10"/>
        <v>ZK100.K355.Analysis code</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4">
      <c r="A257" t="s">
        <v>788</v>
      </c>
      <c r="B257" t="str">
        <f t="shared" si="10"/>
        <v>ZK100.K356.Analysis code</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4">
      <c r="A258" t="s">
        <v>789</v>
      </c>
      <c r="B258" t="str">
        <f t="shared" si="10"/>
        <v>ZK100.K357.Analysis code</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4">
      <c r="A259" t="s">
        <v>790</v>
      </c>
      <c r="B259" t="str">
        <f t="shared" ref="B259:B322" si="13">+A259&amp;"."&amp;$A$1</f>
        <v>ZK100.K358.Analysis code</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4">
      <c r="A260" t="s">
        <v>791</v>
      </c>
      <c r="B260" t="str">
        <f t="shared" si="13"/>
        <v>ZK100.K359.Analysis code</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4">
      <c r="A261" t="s">
        <v>792</v>
      </c>
      <c r="B261" t="str">
        <f t="shared" si="13"/>
        <v>ZK100.K360.Analysis code</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4">
      <c r="A262" t="s">
        <v>793</v>
      </c>
      <c r="B262" t="str">
        <f t="shared" si="13"/>
        <v>ZK100.K361.Analysis code</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4">
      <c r="A263" t="s">
        <v>794</v>
      </c>
      <c r="B263" t="str">
        <f t="shared" si="13"/>
        <v>ZK100.K362.Analysis code</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4">
      <c r="A264" t="s">
        <v>795</v>
      </c>
      <c r="B264" t="str">
        <f t="shared" si="13"/>
        <v>ZK100.K363.Analysis code</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4">
      <c r="A265" t="s">
        <v>796</v>
      </c>
      <c r="B265" t="str">
        <f t="shared" si="13"/>
        <v>ZK100.K364.Analysis code</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4">
      <c r="A266" t="s">
        <v>797</v>
      </c>
      <c r="B266" t="str">
        <f t="shared" si="13"/>
        <v>ZK100.K365.Analysis code</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4">
      <c r="A267" t="s">
        <v>798</v>
      </c>
      <c r="B267" t="str">
        <f t="shared" si="13"/>
        <v>ZK100.K366.Analysis code</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4">
      <c r="A268" t="s">
        <v>799</v>
      </c>
      <c r="B268" t="str">
        <f t="shared" si="13"/>
        <v>ZK100.K367.Analysis code</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4">
      <c r="A269" t="s">
        <v>800</v>
      </c>
      <c r="B269" t="str">
        <f t="shared" si="13"/>
        <v>ZK100.K368.Analysis code</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4">
      <c r="A270" t="s">
        <v>801</v>
      </c>
      <c r="B270" t="str">
        <f t="shared" si="13"/>
        <v>ZK100.K369.Analysis code</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4">
      <c r="A271" t="s">
        <v>802</v>
      </c>
      <c r="B271" t="str">
        <f t="shared" si="13"/>
        <v>ZK100.K370.Analysis code</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4">
      <c r="A272" t="s">
        <v>803</v>
      </c>
      <c r="B272" t="str">
        <f t="shared" si="13"/>
        <v>ZK100.K371.Analysis code</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4">
      <c r="A273" t="s">
        <v>804</v>
      </c>
      <c r="B273" t="str">
        <f t="shared" si="13"/>
        <v>ZK100.K372.Analysis code</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4">
      <c r="A274" t="s">
        <v>805</v>
      </c>
      <c r="B274" t="str">
        <f t="shared" si="13"/>
        <v>ZK100.K373.Analysis code</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4">
      <c r="A275" t="s">
        <v>806</v>
      </c>
      <c r="B275" t="str">
        <f t="shared" si="13"/>
        <v>ZK100.K374.Analysis code</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4">
      <c r="A276" t="s">
        <v>807</v>
      </c>
      <c r="B276" t="str">
        <f t="shared" si="13"/>
        <v>ZK100.K375.Analysis code</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4">
      <c r="A277" t="s">
        <v>808</v>
      </c>
      <c r="B277" t="str">
        <f t="shared" si="13"/>
        <v>ZK100.K376.Analysis code</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4">
      <c r="A278" t="s">
        <v>809</v>
      </c>
      <c r="B278" t="str">
        <f t="shared" si="13"/>
        <v>ZK100.K377.Analysis code</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4">
      <c r="A279" t="s">
        <v>810</v>
      </c>
      <c r="B279" t="str">
        <f t="shared" si="13"/>
        <v>ZK100.K378.Analysis code</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4">
      <c r="A280" t="s">
        <v>811</v>
      </c>
      <c r="B280" t="str">
        <f t="shared" si="13"/>
        <v>ZK100.K379.Analysis code</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4">
      <c r="A281" t="s">
        <v>812</v>
      </c>
      <c r="B281" t="str">
        <f t="shared" si="13"/>
        <v>ZK100.K380.Analysis code</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4">
      <c r="A282" t="s">
        <v>813</v>
      </c>
      <c r="B282" t="str">
        <f t="shared" si="13"/>
        <v>ZK100.K381.Analysis code</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4">
      <c r="A283" t="s">
        <v>814</v>
      </c>
      <c r="B283" t="str">
        <f t="shared" si="13"/>
        <v>ZK100.K382.Analysis code</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4">
      <c r="A284" t="s">
        <v>815</v>
      </c>
      <c r="B284" t="str">
        <f t="shared" si="13"/>
        <v>ZK100.K383.Analysis code</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4">
      <c r="A285" t="s">
        <v>816</v>
      </c>
      <c r="B285" t="str">
        <f t="shared" si="13"/>
        <v>ZK100.K384.Analysis code</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4">
      <c r="A286" t="s">
        <v>817</v>
      </c>
      <c r="B286" t="str">
        <f t="shared" si="13"/>
        <v>ZK100.K385.Analysis code</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4">
      <c r="A287" t="s">
        <v>818</v>
      </c>
      <c r="B287" t="str">
        <f t="shared" si="13"/>
        <v>ZK100.K386.Analysis code</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4">
      <c r="A288" t="s">
        <v>819</v>
      </c>
      <c r="B288" t="str">
        <f t="shared" si="13"/>
        <v>ZK100.K387.Analysis code</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4">
      <c r="A289" t="s">
        <v>820</v>
      </c>
      <c r="B289" t="str">
        <f t="shared" si="13"/>
        <v>ZK100.K388.Analysis code</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4">
      <c r="A290" t="s">
        <v>821</v>
      </c>
      <c r="B290" t="str">
        <f t="shared" si="13"/>
        <v>ZK100.K389.Analysis code</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4">
      <c r="A291" t="s">
        <v>822</v>
      </c>
      <c r="B291" t="str">
        <f t="shared" si="13"/>
        <v>ZK100.K390.Analysis code</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4">
      <c r="A292" t="s">
        <v>823</v>
      </c>
      <c r="B292" t="str">
        <f t="shared" si="13"/>
        <v>ZK100.K391.Analysis code</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4">
      <c r="A293" t="s">
        <v>824</v>
      </c>
      <c r="B293" t="str">
        <f t="shared" si="13"/>
        <v>ZK100.K392.Analysis code</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4">
      <c r="A294" t="s">
        <v>825</v>
      </c>
      <c r="B294" t="str">
        <f t="shared" si="13"/>
        <v>ZK100.K393.Analysis code</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4">
      <c r="A295" t="s">
        <v>826</v>
      </c>
      <c r="B295" t="str">
        <f t="shared" si="13"/>
        <v>ZK100.K394.Analysis code</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4">
      <c r="A296" t="s">
        <v>827</v>
      </c>
      <c r="B296" t="str">
        <f t="shared" si="13"/>
        <v>ZK100.K395.Analysis code</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4">
      <c r="A297" t="s">
        <v>828</v>
      </c>
      <c r="B297" t="str">
        <f t="shared" si="13"/>
        <v>ZK100.K396.Analysis code</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4">
      <c r="A298" t="s">
        <v>829</v>
      </c>
      <c r="B298" t="str">
        <f t="shared" si="13"/>
        <v>ZK100.K397.Analysis code</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4">
      <c r="A299" t="s">
        <v>830</v>
      </c>
      <c r="B299" t="str">
        <f t="shared" si="13"/>
        <v>ZK100.K398.Analysis code</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4">
      <c r="A300" t="s">
        <v>831</v>
      </c>
      <c r="B300" t="str">
        <f t="shared" si="13"/>
        <v>ZK100.K399.Analysis code</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4">
      <c r="A301" t="s">
        <v>832</v>
      </c>
      <c r="B301" t="str">
        <f t="shared" si="13"/>
        <v>ZK101.K100.Analysis code</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 thickBot="1" x14ac:dyDescent="0.45">
      <c r="A302" t="s">
        <v>833</v>
      </c>
      <c r="B302" t="str">
        <f t="shared" si="13"/>
        <v>ZK101.K101.Analysis code</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4">
      <c r="A303" t="s">
        <v>834</v>
      </c>
      <c r="B303" t="str">
        <f t="shared" si="13"/>
        <v>ZK101.K102.Analysis code</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4">
      <c r="A304" t="s">
        <v>835</v>
      </c>
      <c r="B304" t="str">
        <f t="shared" si="13"/>
        <v>ZK101.K103.Analysis code</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4">
      <c r="A305" t="s">
        <v>836</v>
      </c>
      <c r="B305" t="str">
        <f t="shared" si="13"/>
        <v>ZK101.K104.Analysis code</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4">
      <c r="A306" t="s">
        <v>837</v>
      </c>
      <c r="B306" t="str">
        <f t="shared" si="13"/>
        <v>ZK101.K105.Analysis code</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4">
      <c r="A307" t="s">
        <v>838</v>
      </c>
      <c r="B307" t="str">
        <f t="shared" si="13"/>
        <v>ZK101.K106.Analysis code</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4">
      <c r="A308" t="s">
        <v>839</v>
      </c>
      <c r="B308" t="str">
        <f t="shared" si="13"/>
        <v>ZK101.K107.Analysis code</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4">
      <c r="A309" t="s">
        <v>840</v>
      </c>
      <c r="B309" t="str">
        <f t="shared" si="13"/>
        <v>ZK101.K108.Analysis code</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4">
      <c r="A310" t="s">
        <v>841</v>
      </c>
      <c r="B310" t="str">
        <f t="shared" si="13"/>
        <v>ZK101.K109.Analysis code</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4">
      <c r="A311" t="s">
        <v>842</v>
      </c>
      <c r="B311" t="str">
        <f t="shared" si="13"/>
        <v>ZK101.K110.Analysis code</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4">
      <c r="A312" t="s">
        <v>843</v>
      </c>
      <c r="B312" t="str">
        <f t="shared" si="13"/>
        <v>ZK101.K111.Analysis code</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4">
      <c r="A313" t="s">
        <v>844</v>
      </c>
      <c r="B313" t="str">
        <f t="shared" si="13"/>
        <v>ZK101.K112.Analysis code</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4">
      <c r="A314" t="s">
        <v>845</v>
      </c>
      <c r="B314" t="str">
        <f t="shared" si="13"/>
        <v>ZK101.K113.Analysis code</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4">
      <c r="A315" t="s">
        <v>846</v>
      </c>
      <c r="B315" t="str">
        <f t="shared" si="13"/>
        <v>ZK101.K114.Analysis code</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4">
      <c r="A316" t="s">
        <v>847</v>
      </c>
      <c r="B316" t="str">
        <f t="shared" si="13"/>
        <v>ZK101.K115.Analysis code</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4">
      <c r="A317" t="s">
        <v>848</v>
      </c>
      <c r="B317" t="str">
        <f t="shared" si="13"/>
        <v>ZK101.K116.Analysis code</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4">
      <c r="A318" t="s">
        <v>849</v>
      </c>
      <c r="B318" t="str">
        <f t="shared" si="13"/>
        <v>ZK101.K117.Analysis code</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4">
      <c r="A319" t="s">
        <v>850</v>
      </c>
      <c r="B319" t="str">
        <f t="shared" si="13"/>
        <v>ZK101.K118.Analysis code</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4">
      <c r="A320" t="s">
        <v>851</v>
      </c>
      <c r="B320" t="str">
        <f t="shared" si="13"/>
        <v>ZK101.K119.Analysis code</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4">
      <c r="A321" t="s">
        <v>852</v>
      </c>
      <c r="B321" t="str">
        <f t="shared" si="13"/>
        <v>ZK101.K120.Analysis code</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4">
      <c r="A322" t="s">
        <v>853</v>
      </c>
      <c r="B322" t="str">
        <f t="shared" si="13"/>
        <v>ZK101.K121.Analysis code</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4">
      <c r="A323" t="s">
        <v>854</v>
      </c>
      <c r="B323" t="str">
        <f t="shared" ref="B323:B386" si="16">+A323&amp;"."&amp;$A$1</f>
        <v>ZK101.K122.Analysis code</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4">
      <c r="A324" t="s">
        <v>855</v>
      </c>
      <c r="B324" t="str">
        <f t="shared" si="16"/>
        <v>ZK101.K123.Analysis code</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4">
      <c r="A325" t="s">
        <v>856</v>
      </c>
      <c r="B325" t="str">
        <f t="shared" si="16"/>
        <v>ZK101.K124.Analysis code</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4">
      <c r="A326" t="s">
        <v>857</v>
      </c>
      <c r="B326" t="str">
        <f t="shared" si="16"/>
        <v>ZK101.K125.Analysis code</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4">
      <c r="A327" t="s">
        <v>858</v>
      </c>
      <c r="B327" t="str">
        <f t="shared" si="16"/>
        <v>ZK101.K126.Analysis code</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4">
      <c r="A328" t="s">
        <v>859</v>
      </c>
      <c r="B328" t="str">
        <f t="shared" si="16"/>
        <v>ZK101.K127.Analysis code</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4">
      <c r="A329" t="s">
        <v>860</v>
      </c>
      <c r="B329" t="str">
        <f t="shared" si="16"/>
        <v>ZK101.K128.Analysis code</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4">
      <c r="A330" t="s">
        <v>861</v>
      </c>
      <c r="B330" t="str">
        <f t="shared" si="16"/>
        <v>ZK101.K129.Analysis code</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4">
      <c r="A331" t="s">
        <v>862</v>
      </c>
      <c r="B331" t="str">
        <f t="shared" si="16"/>
        <v>ZK101.K130.Analysis code</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4">
      <c r="A332" t="s">
        <v>863</v>
      </c>
      <c r="B332" t="str">
        <f t="shared" si="16"/>
        <v>ZK101.K131.Analysis code</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4">
      <c r="A333" t="s">
        <v>864</v>
      </c>
      <c r="B333" t="str">
        <f t="shared" si="16"/>
        <v>ZK101.K132.Analysis code</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4">
      <c r="A334" t="s">
        <v>865</v>
      </c>
      <c r="B334" t="str">
        <f t="shared" si="16"/>
        <v>ZK101.K133.Analysis code</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4">
      <c r="A335" t="s">
        <v>866</v>
      </c>
      <c r="B335" t="str">
        <f t="shared" si="16"/>
        <v>ZK101.K134.Analysis code</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4">
      <c r="A336" t="s">
        <v>867</v>
      </c>
      <c r="B336" t="str">
        <f t="shared" si="16"/>
        <v>ZK101.K135.Analysis code</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4">
      <c r="A337" t="s">
        <v>868</v>
      </c>
      <c r="B337" t="str">
        <f t="shared" si="16"/>
        <v>ZK101.K136.Analysis code</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4">
      <c r="A338" t="s">
        <v>869</v>
      </c>
      <c r="B338" t="str">
        <f t="shared" si="16"/>
        <v>ZK101.K137.Analysis code</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4">
      <c r="A339" t="s">
        <v>870</v>
      </c>
      <c r="B339" t="str">
        <f t="shared" si="16"/>
        <v>ZK101.K138.Analysis code</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4">
      <c r="A340" t="s">
        <v>871</v>
      </c>
      <c r="B340" t="str">
        <f t="shared" si="16"/>
        <v>ZK101.K139.Analysis code</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4">
      <c r="A341" t="s">
        <v>872</v>
      </c>
      <c r="B341" t="str">
        <f t="shared" si="16"/>
        <v>ZK101.K140.Analysis code</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4">
      <c r="A342" t="s">
        <v>873</v>
      </c>
      <c r="B342" t="str">
        <f t="shared" si="16"/>
        <v>ZK101.K141.Analysis code</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4">
      <c r="A343" t="s">
        <v>874</v>
      </c>
      <c r="B343" t="str">
        <f t="shared" si="16"/>
        <v>ZK101.K142.Analysis code</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4">
      <c r="A344" t="s">
        <v>875</v>
      </c>
      <c r="B344" t="str">
        <f t="shared" si="16"/>
        <v>ZK101.K143.Analysis code</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4">
      <c r="A345" t="s">
        <v>876</v>
      </c>
      <c r="B345" t="str">
        <f t="shared" si="16"/>
        <v>ZK101.K144.Analysis code</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4">
      <c r="A346" t="s">
        <v>877</v>
      </c>
      <c r="B346" t="str">
        <f t="shared" si="16"/>
        <v>ZK101.K145.Analysis code</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4">
      <c r="A347" t="s">
        <v>878</v>
      </c>
      <c r="B347" t="str">
        <f t="shared" si="16"/>
        <v>ZK101.K146.Analysis code</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4">
      <c r="A348" t="s">
        <v>879</v>
      </c>
      <c r="B348" t="str">
        <f t="shared" si="16"/>
        <v>ZK101.K147.Analysis code</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4">
      <c r="A349" t="s">
        <v>880</v>
      </c>
      <c r="B349" t="str">
        <f t="shared" si="16"/>
        <v>ZK101.K148.Analysis code</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4">
      <c r="A350" t="s">
        <v>881</v>
      </c>
      <c r="B350" t="str">
        <f t="shared" si="16"/>
        <v>ZK101.K149.Analysis code</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4">
      <c r="A351" t="s">
        <v>882</v>
      </c>
      <c r="B351" t="str">
        <f t="shared" si="16"/>
        <v>ZK101.K150.Analysis code</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4">
      <c r="A352" t="s">
        <v>883</v>
      </c>
      <c r="B352" t="str">
        <f t="shared" si="16"/>
        <v>ZK101.K151.Analysis code</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4">
      <c r="A353" t="s">
        <v>884</v>
      </c>
      <c r="B353" t="str">
        <f t="shared" si="16"/>
        <v>ZK101.K152.Analysis code</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4">
      <c r="A354" t="s">
        <v>885</v>
      </c>
      <c r="B354" t="str">
        <f t="shared" si="16"/>
        <v>ZK101.K153.Analysis code</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4">
      <c r="A355" t="s">
        <v>886</v>
      </c>
      <c r="B355" t="str">
        <f t="shared" si="16"/>
        <v>ZK101.K154.Analysis code</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4">
      <c r="A356" t="s">
        <v>887</v>
      </c>
      <c r="B356" t="str">
        <f t="shared" si="16"/>
        <v>ZK101.K155.Analysis code</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4">
      <c r="A357" t="s">
        <v>888</v>
      </c>
      <c r="B357" t="str">
        <f t="shared" si="16"/>
        <v>ZK101.K156.Analysis code</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4">
      <c r="A358" t="s">
        <v>889</v>
      </c>
      <c r="B358" t="str">
        <f t="shared" si="16"/>
        <v>ZK101.K157.Analysis code</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4">
      <c r="A359" t="s">
        <v>890</v>
      </c>
      <c r="B359" t="str">
        <f t="shared" si="16"/>
        <v>ZK101.K158.Analysis code</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4">
      <c r="A360" t="s">
        <v>891</v>
      </c>
      <c r="B360" t="str">
        <f t="shared" si="16"/>
        <v>ZK101.K159.Analysis code</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4">
      <c r="A361" t="s">
        <v>892</v>
      </c>
      <c r="B361" t="str">
        <f t="shared" si="16"/>
        <v>ZK101.K160.Analysis code</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4">
      <c r="A362" t="s">
        <v>893</v>
      </c>
      <c r="B362" t="str">
        <f t="shared" si="16"/>
        <v>ZK101.K161.Analysis code</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4">
      <c r="A363" t="s">
        <v>894</v>
      </c>
      <c r="B363" t="str">
        <f t="shared" si="16"/>
        <v>ZK101.K162.Analysis code</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4">
      <c r="A364" t="s">
        <v>895</v>
      </c>
      <c r="B364" t="str">
        <f t="shared" si="16"/>
        <v>ZK101.K163.Analysis code</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4">
      <c r="A365" t="s">
        <v>896</v>
      </c>
      <c r="B365" t="str">
        <f t="shared" si="16"/>
        <v>ZK101.K164.Analysis code</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4">
      <c r="A366" t="s">
        <v>897</v>
      </c>
      <c r="B366" t="str">
        <f t="shared" si="16"/>
        <v>ZK101.K165.Analysis code</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4">
      <c r="A367" t="s">
        <v>898</v>
      </c>
      <c r="B367" t="str">
        <f t="shared" si="16"/>
        <v>ZK101.K166.Analysis code</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4">
      <c r="A368" t="s">
        <v>899</v>
      </c>
      <c r="B368" t="str">
        <f t="shared" si="16"/>
        <v>ZK101.K167.Analysis code</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4">
      <c r="A369" t="s">
        <v>900</v>
      </c>
      <c r="B369" t="str">
        <f t="shared" si="16"/>
        <v>ZK101.K168.Analysis code</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4">
      <c r="A370" t="s">
        <v>901</v>
      </c>
      <c r="B370" t="str">
        <f t="shared" si="16"/>
        <v>ZK101.K169.Analysis code</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4">
      <c r="A371" t="s">
        <v>902</v>
      </c>
      <c r="B371" t="str">
        <f t="shared" si="16"/>
        <v>ZK101.K170.Analysis code</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4">
      <c r="A372" t="s">
        <v>903</v>
      </c>
      <c r="B372" t="str">
        <f t="shared" si="16"/>
        <v>ZK101.K171.Analysis code</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4">
      <c r="A373" t="s">
        <v>904</v>
      </c>
      <c r="B373" t="str">
        <f t="shared" si="16"/>
        <v>ZK101.K172.Analysis code</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4">
      <c r="A374" t="s">
        <v>905</v>
      </c>
      <c r="B374" t="str">
        <f t="shared" si="16"/>
        <v>ZK101.K173.Analysis code</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4">
      <c r="A375" t="s">
        <v>906</v>
      </c>
      <c r="B375" t="str">
        <f t="shared" si="16"/>
        <v>ZK101.K174.Analysis code</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4">
      <c r="A376" t="s">
        <v>907</v>
      </c>
      <c r="B376" t="str">
        <f t="shared" si="16"/>
        <v>ZK101.K175.Analysis code</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4">
      <c r="A377" t="s">
        <v>908</v>
      </c>
      <c r="B377" t="str">
        <f t="shared" si="16"/>
        <v>ZK101.K176.Analysis code</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4">
      <c r="A378" t="s">
        <v>909</v>
      </c>
      <c r="B378" t="str">
        <f t="shared" si="16"/>
        <v>ZK101.K177.Analysis code</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4">
      <c r="A379" t="s">
        <v>910</v>
      </c>
      <c r="B379" t="str">
        <f t="shared" si="16"/>
        <v>ZK101.K178.Analysis code</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4">
      <c r="A380" t="s">
        <v>911</v>
      </c>
      <c r="B380" t="str">
        <f t="shared" si="16"/>
        <v>ZK101.K179.Analysis code</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4">
      <c r="A381" t="s">
        <v>912</v>
      </c>
      <c r="B381" t="str">
        <f t="shared" si="16"/>
        <v>ZK101.K180.Analysis code</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4">
      <c r="A382" t="s">
        <v>913</v>
      </c>
      <c r="B382" t="str">
        <f t="shared" si="16"/>
        <v>ZK101.K181.Analysis code</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4">
      <c r="A383" t="s">
        <v>914</v>
      </c>
      <c r="B383" t="str">
        <f t="shared" si="16"/>
        <v>ZK101.K182.Analysis code</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4">
      <c r="A384" t="s">
        <v>915</v>
      </c>
      <c r="B384" t="str">
        <f t="shared" si="16"/>
        <v>ZK101.K183.Analysis code</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4">
      <c r="A385" t="s">
        <v>916</v>
      </c>
      <c r="B385" t="str">
        <f t="shared" si="16"/>
        <v>ZK101.K184.Analysis code</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4">
      <c r="A386" t="s">
        <v>917</v>
      </c>
      <c r="B386" t="str">
        <f t="shared" si="16"/>
        <v>ZK101.K185.Analysis code</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4">
      <c r="A387" t="s">
        <v>918</v>
      </c>
      <c r="B387" t="str">
        <f t="shared" ref="B387:B450" si="19">+A387&amp;"."&amp;$A$1</f>
        <v>ZK101.K186.Analysis code</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4">
      <c r="A388" t="s">
        <v>919</v>
      </c>
      <c r="B388" t="str">
        <f t="shared" si="19"/>
        <v>ZK101.K187.Analysis code</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4">
      <c r="A389" t="s">
        <v>920</v>
      </c>
      <c r="B389" t="str">
        <f t="shared" si="19"/>
        <v>ZK101.K188.Analysis code</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4">
      <c r="A390" t="s">
        <v>921</v>
      </c>
      <c r="B390" t="str">
        <f t="shared" si="19"/>
        <v>ZK101.K189.Analysis code</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4">
      <c r="A391" t="s">
        <v>922</v>
      </c>
      <c r="B391" t="str">
        <f t="shared" si="19"/>
        <v>ZK101.K190.Analysis code</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4">
      <c r="A392" t="s">
        <v>923</v>
      </c>
      <c r="B392" t="str">
        <f t="shared" si="19"/>
        <v>ZK101.K191.Analysis code</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4">
      <c r="A393" t="s">
        <v>924</v>
      </c>
      <c r="B393" t="str">
        <f t="shared" si="19"/>
        <v>ZK101.K192.Analysis code</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4">
      <c r="A394" t="s">
        <v>925</v>
      </c>
      <c r="B394" t="str">
        <f t="shared" si="19"/>
        <v>ZK101.K193.Analysis code</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4">
      <c r="A395" t="s">
        <v>926</v>
      </c>
      <c r="B395" t="str">
        <f t="shared" si="19"/>
        <v>ZK101.K194.Analysis code</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4">
      <c r="A396" t="s">
        <v>927</v>
      </c>
      <c r="B396" t="str">
        <f t="shared" si="19"/>
        <v>ZK101.K195.Analysis code</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4">
      <c r="A397" t="s">
        <v>928</v>
      </c>
      <c r="B397" t="str">
        <f t="shared" si="19"/>
        <v>ZK101.K196.Analysis code</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4">
      <c r="A398" t="s">
        <v>929</v>
      </c>
      <c r="B398" t="str">
        <f t="shared" si="19"/>
        <v>ZK101.K197.Analysis code</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4">
      <c r="A399" t="s">
        <v>930</v>
      </c>
      <c r="B399" t="str">
        <f t="shared" si="19"/>
        <v>ZK101.K198.Analysis code</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4">
      <c r="A400" t="s">
        <v>931</v>
      </c>
      <c r="B400" t="str">
        <f t="shared" si="19"/>
        <v>ZK101.K199.Analysis code</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4">
      <c r="A401" t="s">
        <v>932</v>
      </c>
      <c r="B401" t="str">
        <f t="shared" si="19"/>
        <v>ZK101.K200.Analysis code</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 thickBot="1" x14ac:dyDescent="0.45">
      <c r="A402" t="s">
        <v>933</v>
      </c>
      <c r="B402" t="str">
        <f t="shared" si="19"/>
        <v>ZK101.K201.Analysis code</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4">
      <c r="A403" t="s">
        <v>934</v>
      </c>
      <c r="B403" t="str">
        <f t="shared" si="19"/>
        <v>ZK101.K202.Analysis code</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4">
      <c r="A404" t="s">
        <v>935</v>
      </c>
      <c r="B404" t="str">
        <f t="shared" si="19"/>
        <v>ZK101.K203.Analysis code</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4">
      <c r="A405" t="s">
        <v>936</v>
      </c>
      <c r="B405" t="str">
        <f t="shared" si="19"/>
        <v>ZK101.K204.Analysis code</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4">
      <c r="A406" t="s">
        <v>937</v>
      </c>
      <c r="B406" t="str">
        <f t="shared" si="19"/>
        <v>ZK101.K205.Analysis code</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4">
      <c r="A407" t="s">
        <v>938</v>
      </c>
      <c r="B407" t="str">
        <f t="shared" si="19"/>
        <v>ZK101.K206.Analysis code</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4">
      <c r="A408" t="s">
        <v>939</v>
      </c>
      <c r="B408" t="str">
        <f t="shared" si="19"/>
        <v>ZK101.K207.Analysis code</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4">
      <c r="A409" t="s">
        <v>940</v>
      </c>
      <c r="B409" t="str">
        <f t="shared" si="19"/>
        <v>ZK101.K208.Analysis code</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4">
      <c r="A410" t="s">
        <v>941</v>
      </c>
      <c r="B410" t="str">
        <f t="shared" si="19"/>
        <v>ZK101.K209.Analysis code</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4">
      <c r="A411" t="s">
        <v>942</v>
      </c>
      <c r="B411" t="str">
        <f t="shared" si="19"/>
        <v>ZK101.K210.Analysis code</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4">
      <c r="A412" t="s">
        <v>943</v>
      </c>
      <c r="B412" t="str">
        <f t="shared" si="19"/>
        <v>ZK101.K211.Analysis code</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4">
      <c r="A413" t="s">
        <v>944</v>
      </c>
      <c r="B413" t="str">
        <f t="shared" si="19"/>
        <v>ZK101.K212.Analysis code</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4">
      <c r="A414" t="s">
        <v>945</v>
      </c>
      <c r="B414" t="str">
        <f t="shared" si="19"/>
        <v>ZK101.K213.Analysis code</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4">
      <c r="A415" t="s">
        <v>946</v>
      </c>
      <c r="B415" t="str">
        <f t="shared" si="19"/>
        <v>ZK101.K214.Analysis code</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4">
      <c r="A416" t="s">
        <v>947</v>
      </c>
      <c r="B416" t="str">
        <f t="shared" si="19"/>
        <v>ZK101.K215.Analysis code</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4">
      <c r="A417" t="s">
        <v>948</v>
      </c>
      <c r="B417" t="str">
        <f t="shared" si="19"/>
        <v>ZK101.K216.Analysis code</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4">
      <c r="A418" t="s">
        <v>949</v>
      </c>
      <c r="B418" t="str">
        <f t="shared" si="19"/>
        <v>ZK101.K217.Analysis code</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4">
      <c r="A419" t="s">
        <v>950</v>
      </c>
      <c r="B419" t="str">
        <f t="shared" si="19"/>
        <v>ZK101.K218.Analysis code</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4">
      <c r="A420" t="s">
        <v>951</v>
      </c>
      <c r="B420" t="str">
        <f t="shared" si="19"/>
        <v>ZK101.K219.Analysis code</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4">
      <c r="A421" t="s">
        <v>952</v>
      </c>
      <c r="B421" t="str">
        <f t="shared" si="19"/>
        <v>ZK101.K220.Analysis code</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4">
      <c r="A422" t="s">
        <v>953</v>
      </c>
      <c r="B422" t="str">
        <f t="shared" si="19"/>
        <v>ZK101.K221.Analysis code</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4">
      <c r="A423" t="s">
        <v>954</v>
      </c>
      <c r="B423" t="str">
        <f t="shared" si="19"/>
        <v>ZK101.K222.Analysis code</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4">
      <c r="A424" t="s">
        <v>955</v>
      </c>
      <c r="B424" t="str">
        <f t="shared" si="19"/>
        <v>ZK101.K223.Analysis code</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4">
      <c r="A425" t="s">
        <v>956</v>
      </c>
      <c r="B425" t="str">
        <f t="shared" si="19"/>
        <v>ZK101.K224.Analysis code</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4">
      <c r="A426" t="s">
        <v>957</v>
      </c>
      <c r="B426" t="str">
        <f t="shared" si="19"/>
        <v>ZK101.K225.Analysis code</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4">
      <c r="A427" t="s">
        <v>958</v>
      </c>
      <c r="B427" t="str">
        <f t="shared" si="19"/>
        <v>ZK101.K226.Analysis code</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4">
      <c r="A428" t="s">
        <v>959</v>
      </c>
      <c r="B428" t="str">
        <f t="shared" si="19"/>
        <v>ZK101.K227.Analysis code</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4">
      <c r="A429" t="s">
        <v>960</v>
      </c>
      <c r="B429" t="str">
        <f t="shared" si="19"/>
        <v>ZK101.K228.Analysis code</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4">
      <c r="A430" t="s">
        <v>961</v>
      </c>
      <c r="B430" t="str">
        <f t="shared" si="19"/>
        <v>ZK101.K229.Analysis code</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4">
      <c r="A431" t="s">
        <v>962</v>
      </c>
      <c r="B431" t="str">
        <f t="shared" si="19"/>
        <v>ZK101.K230.Analysis code</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4">
      <c r="A432" t="s">
        <v>963</v>
      </c>
      <c r="B432" t="str">
        <f t="shared" si="19"/>
        <v>ZK101.K231.Analysis code</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4">
      <c r="A433" t="s">
        <v>964</v>
      </c>
      <c r="B433" t="str">
        <f t="shared" si="19"/>
        <v>ZK101.K232.Analysis code</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4">
      <c r="A434" t="s">
        <v>965</v>
      </c>
      <c r="B434" t="str">
        <f t="shared" si="19"/>
        <v>ZK101.K233.Analysis code</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4">
      <c r="A435" t="s">
        <v>966</v>
      </c>
      <c r="B435" t="str">
        <f t="shared" si="19"/>
        <v>ZK101.K234.Analysis code</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4">
      <c r="A436" t="s">
        <v>967</v>
      </c>
      <c r="B436" t="str">
        <f t="shared" si="19"/>
        <v>ZK101.K235.Analysis code</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4">
      <c r="A437" t="s">
        <v>968</v>
      </c>
      <c r="B437" t="str">
        <f t="shared" si="19"/>
        <v>ZK101.K236.Analysis code</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4">
      <c r="A438" t="s">
        <v>969</v>
      </c>
      <c r="B438" t="str">
        <f t="shared" si="19"/>
        <v>ZK101.K237.Analysis code</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4">
      <c r="A439" t="s">
        <v>970</v>
      </c>
      <c r="B439" t="str">
        <f t="shared" si="19"/>
        <v>ZK101.K238.Analysis code</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4">
      <c r="A440" t="s">
        <v>971</v>
      </c>
      <c r="B440" t="str">
        <f t="shared" si="19"/>
        <v>ZK101.K239.Analysis code</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4">
      <c r="A441" t="s">
        <v>972</v>
      </c>
      <c r="B441" t="str">
        <f t="shared" si="19"/>
        <v>ZK101.K240.Analysis code</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4">
      <c r="A442" t="s">
        <v>973</v>
      </c>
      <c r="B442" t="str">
        <f t="shared" si="19"/>
        <v>ZK101.K241.Analysis code</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4">
      <c r="A443" t="s">
        <v>974</v>
      </c>
      <c r="B443" t="str">
        <f t="shared" si="19"/>
        <v>ZK101.K242.Analysis code</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4">
      <c r="A444" t="s">
        <v>975</v>
      </c>
      <c r="B444" t="str">
        <f t="shared" si="19"/>
        <v>ZK101.K243.Analysis code</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4">
      <c r="A445" t="s">
        <v>976</v>
      </c>
      <c r="B445" t="str">
        <f t="shared" si="19"/>
        <v>ZK101.K244.Analysis code</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4">
      <c r="A446" t="s">
        <v>977</v>
      </c>
      <c r="B446" t="str">
        <f t="shared" si="19"/>
        <v>ZK101.K245.Analysis code</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4">
      <c r="A447" t="s">
        <v>978</v>
      </c>
      <c r="B447" t="str">
        <f t="shared" si="19"/>
        <v>ZK101.K246.Analysis code</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4">
      <c r="A448" t="s">
        <v>979</v>
      </c>
      <c r="B448" t="str">
        <f t="shared" si="19"/>
        <v>ZK101.K247.Analysis code</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4">
      <c r="A449" t="s">
        <v>980</v>
      </c>
      <c r="B449" t="str">
        <f t="shared" si="19"/>
        <v>ZK101.K248.Analysis code</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4">
      <c r="A450" t="s">
        <v>981</v>
      </c>
      <c r="B450" t="str">
        <f t="shared" si="19"/>
        <v>ZK101.K249.Analysis code</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4">
      <c r="A451" t="s">
        <v>982</v>
      </c>
      <c r="B451" t="str">
        <f t="shared" ref="B451:B514" si="22">+A451&amp;"."&amp;$A$1</f>
        <v>ZK101.K250.Analysis code</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4">
      <c r="A452" t="s">
        <v>983</v>
      </c>
      <c r="B452" t="str">
        <f t="shared" si="22"/>
        <v>ZK101.K251.Analysis code</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4">
      <c r="A453" t="s">
        <v>984</v>
      </c>
      <c r="B453" t="str">
        <f t="shared" si="22"/>
        <v>ZK101.K252.Analysis code</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4">
      <c r="A454" t="s">
        <v>985</v>
      </c>
      <c r="B454" t="str">
        <f t="shared" si="22"/>
        <v>ZK101.K253.Analysis code</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4">
      <c r="A455" t="s">
        <v>986</v>
      </c>
      <c r="B455" t="str">
        <f t="shared" si="22"/>
        <v>ZK101.K254.Analysis code</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4">
      <c r="A456" t="s">
        <v>987</v>
      </c>
      <c r="B456" t="str">
        <f t="shared" si="22"/>
        <v>ZK101.K255.Analysis code</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4">
      <c r="A457" t="s">
        <v>988</v>
      </c>
      <c r="B457" t="str">
        <f t="shared" si="22"/>
        <v>ZK101.K256.Analysis code</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4">
      <c r="A458" t="s">
        <v>989</v>
      </c>
      <c r="B458" t="str">
        <f t="shared" si="22"/>
        <v>ZK101.K257.Analysis code</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4">
      <c r="A459" t="s">
        <v>990</v>
      </c>
      <c r="B459" t="str">
        <f t="shared" si="22"/>
        <v>ZK101.K258.Analysis code</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4">
      <c r="A460" t="s">
        <v>991</v>
      </c>
      <c r="B460" t="str">
        <f t="shared" si="22"/>
        <v>ZK101.K259.Analysis code</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4">
      <c r="A461" t="s">
        <v>992</v>
      </c>
      <c r="B461" t="str">
        <f t="shared" si="22"/>
        <v>ZK101.K260.Analysis code</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4">
      <c r="A462" t="s">
        <v>993</v>
      </c>
      <c r="B462" t="str">
        <f t="shared" si="22"/>
        <v>ZK101.K261.Analysis code</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4">
      <c r="A463" t="s">
        <v>994</v>
      </c>
      <c r="B463" t="str">
        <f t="shared" si="22"/>
        <v>ZK101.K262.Analysis code</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4">
      <c r="A464" t="s">
        <v>995</v>
      </c>
      <c r="B464" t="str">
        <f t="shared" si="22"/>
        <v>ZK101.K263.Analysis code</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4">
      <c r="A465" t="s">
        <v>996</v>
      </c>
      <c r="B465" t="str">
        <f t="shared" si="22"/>
        <v>ZK101.K264.Analysis code</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4">
      <c r="A466" t="s">
        <v>997</v>
      </c>
      <c r="B466" t="str">
        <f t="shared" si="22"/>
        <v>ZK101.K265.Analysis code</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4">
      <c r="A467" t="s">
        <v>998</v>
      </c>
      <c r="B467" t="str">
        <f t="shared" si="22"/>
        <v>ZK101.K266.Analysis code</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4">
      <c r="A468" t="s">
        <v>999</v>
      </c>
      <c r="B468" t="str">
        <f t="shared" si="22"/>
        <v>ZK101.K267.Analysis code</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4">
      <c r="A469" t="s">
        <v>1000</v>
      </c>
      <c r="B469" t="str">
        <f t="shared" si="22"/>
        <v>ZK101.K268.Analysis code</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4">
      <c r="A470" t="s">
        <v>1001</v>
      </c>
      <c r="B470" t="str">
        <f t="shared" si="22"/>
        <v>ZK101.K269.Analysis code</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4">
      <c r="A471" t="s">
        <v>1002</v>
      </c>
      <c r="B471" t="str">
        <f t="shared" si="22"/>
        <v>ZK101.K270.Analysis code</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4">
      <c r="A472" t="s">
        <v>1003</v>
      </c>
      <c r="B472" t="str">
        <f t="shared" si="22"/>
        <v>ZK101.K271.Analysis code</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4">
      <c r="A473" t="s">
        <v>1004</v>
      </c>
      <c r="B473" t="str">
        <f t="shared" si="22"/>
        <v>ZK101.K272.Analysis code</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4">
      <c r="A474" t="s">
        <v>1005</v>
      </c>
      <c r="B474" t="str">
        <f t="shared" si="22"/>
        <v>ZK101.K273.Analysis code</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4">
      <c r="A475" t="s">
        <v>1006</v>
      </c>
      <c r="B475" t="str">
        <f t="shared" si="22"/>
        <v>ZK101.K274.Analysis code</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4">
      <c r="A476" t="s">
        <v>1007</v>
      </c>
      <c r="B476" t="str">
        <f t="shared" si="22"/>
        <v>ZK101.K275.Analysis code</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4">
      <c r="A477" t="s">
        <v>1008</v>
      </c>
      <c r="B477" t="str">
        <f t="shared" si="22"/>
        <v>ZK101.K276.Analysis code</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4">
      <c r="A478" t="s">
        <v>1009</v>
      </c>
      <c r="B478" t="str">
        <f t="shared" si="22"/>
        <v>ZK101.K277.Analysis code</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4">
      <c r="A479" t="s">
        <v>1010</v>
      </c>
      <c r="B479" t="str">
        <f t="shared" si="22"/>
        <v>ZK101.K278.Analysis code</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4">
      <c r="A480" t="s">
        <v>1011</v>
      </c>
      <c r="B480" t="str">
        <f t="shared" si="22"/>
        <v>ZK101.K279.Analysis code</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4">
      <c r="A481" t="s">
        <v>1012</v>
      </c>
      <c r="B481" t="str">
        <f t="shared" si="22"/>
        <v>ZK101.K280.Analysis code</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4">
      <c r="A482" t="s">
        <v>1013</v>
      </c>
      <c r="B482" t="str">
        <f t="shared" si="22"/>
        <v>ZK101.K281.Analysis code</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4">
      <c r="A483" t="s">
        <v>1014</v>
      </c>
      <c r="B483" t="str">
        <f t="shared" si="22"/>
        <v>ZK101.K282.Analysis code</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4">
      <c r="A484" t="s">
        <v>1015</v>
      </c>
      <c r="B484" t="str">
        <f t="shared" si="22"/>
        <v>ZK101.K283.Analysis code</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4">
      <c r="A485" t="s">
        <v>1016</v>
      </c>
      <c r="B485" t="str">
        <f t="shared" si="22"/>
        <v>ZK101.K284.Analysis code</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4">
      <c r="A486" t="s">
        <v>1017</v>
      </c>
      <c r="B486" t="str">
        <f t="shared" si="22"/>
        <v>ZK101.K285.Analysis code</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4">
      <c r="A487" t="s">
        <v>1018</v>
      </c>
      <c r="B487" t="str">
        <f t="shared" si="22"/>
        <v>ZK101.K286.Analysis code</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4">
      <c r="A488" t="s">
        <v>1019</v>
      </c>
      <c r="B488" t="str">
        <f t="shared" si="22"/>
        <v>ZK101.K287.Analysis code</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4">
      <c r="A489" t="s">
        <v>1020</v>
      </c>
      <c r="B489" t="str">
        <f t="shared" si="22"/>
        <v>ZK101.K288.Analysis code</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4">
      <c r="A490" t="s">
        <v>1021</v>
      </c>
      <c r="B490" t="str">
        <f t="shared" si="22"/>
        <v>ZK101.K289.Analysis code</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4">
      <c r="A491" t="s">
        <v>1022</v>
      </c>
      <c r="B491" t="str">
        <f t="shared" si="22"/>
        <v>ZK101.K290.Analysis code</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4">
      <c r="A492" t="s">
        <v>1023</v>
      </c>
      <c r="B492" t="str">
        <f t="shared" si="22"/>
        <v>ZK101.K291.Analysis code</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4">
      <c r="A493" t="s">
        <v>1024</v>
      </c>
      <c r="B493" t="str">
        <f t="shared" si="22"/>
        <v>ZK101.K292.Analysis code</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4">
      <c r="A494" t="s">
        <v>1025</v>
      </c>
      <c r="B494" t="str">
        <f t="shared" si="22"/>
        <v>ZK101.K293.Analysis code</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4">
      <c r="A495" t="s">
        <v>1026</v>
      </c>
      <c r="B495" t="str">
        <f t="shared" si="22"/>
        <v>ZK101.K294.Analysis code</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4">
      <c r="A496" t="s">
        <v>1027</v>
      </c>
      <c r="B496" t="str">
        <f t="shared" si="22"/>
        <v>ZK101.K295.Analysis code</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4">
      <c r="A497" t="s">
        <v>1028</v>
      </c>
      <c r="B497" t="str">
        <f t="shared" si="22"/>
        <v>ZK101.K296.Analysis code</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4">
      <c r="A498" t="s">
        <v>1029</v>
      </c>
      <c r="B498" t="str">
        <f t="shared" si="22"/>
        <v>ZK101.K297.Analysis code</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4">
      <c r="A499" t="s">
        <v>1030</v>
      </c>
      <c r="B499" t="str">
        <f t="shared" si="22"/>
        <v>ZK101.K298.Analysis code</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4">
      <c r="A500" t="s">
        <v>1031</v>
      </c>
      <c r="B500" t="str">
        <f t="shared" si="22"/>
        <v>ZK101.K299.Analysis code</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4">
      <c r="A501" t="s">
        <v>1032</v>
      </c>
      <c r="B501" t="str">
        <f t="shared" si="22"/>
        <v>ZK101.K300.Analysis code</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 thickBot="1" x14ac:dyDescent="0.45">
      <c r="A502" t="s">
        <v>1033</v>
      </c>
      <c r="B502" t="str">
        <f t="shared" si="22"/>
        <v>ZK101.K301.Analysis code</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4">
      <c r="A503" t="s">
        <v>1034</v>
      </c>
      <c r="B503" t="str">
        <f t="shared" si="22"/>
        <v>ZK101.K302.Analysis code</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4">
      <c r="A504" t="s">
        <v>1035</v>
      </c>
      <c r="B504" t="str">
        <f t="shared" si="22"/>
        <v>ZK101.K303.Analysis code</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4">
      <c r="A505" t="s">
        <v>1036</v>
      </c>
      <c r="B505" t="str">
        <f t="shared" si="22"/>
        <v>ZK101.K304.Analysis code</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4">
      <c r="A506" t="s">
        <v>1037</v>
      </c>
      <c r="B506" t="str">
        <f t="shared" si="22"/>
        <v>ZK101.K305.Analysis code</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4">
      <c r="A507" t="s">
        <v>1038</v>
      </c>
      <c r="B507" t="str">
        <f t="shared" si="22"/>
        <v>ZK101.K306.Analysis code</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4">
      <c r="A508" t="s">
        <v>1039</v>
      </c>
      <c r="B508" t="str">
        <f t="shared" si="22"/>
        <v>ZK101.K307.Analysis code</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4">
      <c r="A509" t="s">
        <v>1040</v>
      </c>
      <c r="B509" t="str">
        <f t="shared" si="22"/>
        <v>ZK101.K308.Analysis code</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4">
      <c r="A510" t="s">
        <v>1041</v>
      </c>
      <c r="B510" t="str">
        <f t="shared" si="22"/>
        <v>ZK101.K309.Analysis code</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4">
      <c r="A511" t="s">
        <v>1042</v>
      </c>
      <c r="B511" t="str">
        <f t="shared" si="22"/>
        <v>ZK101.K310.Analysis code</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4">
      <c r="A512" t="s">
        <v>1043</v>
      </c>
      <c r="B512" t="str">
        <f t="shared" si="22"/>
        <v>ZK101.K311.Analysis code</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4">
      <c r="A513" t="s">
        <v>1044</v>
      </c>
      <c r="B513" t="str">
        <f t="shared" si="22"/>
        <v>ZK101.K312.Analysis code</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4">
      <c r="A514" t="s">
        <v>1045</v>
      </c>
      <c r="B514" t="str">
        <f t="shared" si="22"/>
        <v>ZK101.K313.Analysis code</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4">
      <c r="A515" t="s">
        <v>1046</v>
      </c>
      <c r="B515" t="str">
        <f t="shared" ref="B515:B578" si="25">+A515&amp;"."&amp;$A$1</f>
        <v>ZK101.K314.Analysis code</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4">
      <c r="A516" t="s">
        <v>1047</v>
      </c>
      <c r="B516" t="str">
        <f t="shared" si="25"/>
        <v>ZK101.K315.Analysis code</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4">
      <c r="A517" t="s">
        <v>1048</v>
      </c>
      <c r="B517" t="str">
        <f t="shared" si="25"/>
        <v>ZK101.K316.Analysis code</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4">
      <c r="A518" t="s">
        <v>1049</v>
      </c>
      <c r="B518" t="str">
        <f t="shared" si="25"/>
        <v>ZK101.K317.Analysis code</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4">
      <c r="A519" t="s">
        <v>1050</v>
      </c>
      <c r="B519" t="str">
        <f t="shared" si="25"/>
        <v>ZK101.K318.Analysis code</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4">
      <c r="A520" t="s">
        <v>1051</v>
      </c>
      <c r="B520" t="str">
        <f t="shared" si="25"/>
        <v>ZK101.K319.Analysis code</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4">
      <c r="A521" t="s">
        <v>1052</v>
      </c>
      <c r="B521" t="str">
        <f t="shared" si="25"/>
        <v>ZK101.K320.Analysis code</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4">
      <c r="A522" t="s">
        <v>1053</v>
      </c>
      <c r="B522" t="str">
        <f t="shared" si="25"/>
        <v>ZK101.K321.Analysis code</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4">
      <c r="A523" t="s">
        <v>1054</v>
      </c>
      <c r="B523" t="str">
        <f t="shared" si="25"/>
        <v>ZK101.K322.Analysis code</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4">
      <c r="A524" t="s">
        <v>1055</v>
      </c>
      <c r="B524" t="str">
        <f t="shared" si="25"/>
        <v>ZK101.K323.Analysis code</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4">
      <c r="A525" t="s">
        <v>1056</v>
      </c>
      <c r="B525" t="str">
        <f t="shared" si="25"/>
        <v>ZK101.K324.Analysis code</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4">
      <c r="A526" t="s">
        <v>1057</v>
      </c>
      <c r="B526" t="str">
        <f t="shared" si="25"/>
        <v>ZK101.K325.Analysis code</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4">
      <c r="A527" t="s">
        <v>1058</v>
      </c>
      <c r="B527" t="str">
        <f t="shared" si="25"/>
        <v>ZK101.K326.Analysis code</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4">
      <c r="A528" t="s">
        <v>1059</v>
      </c>
      <c r="B528" t="str">
        <f t="shared" si="25"/>
        <v>ZK101.K327.Analysis code</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4">
      <c r="A529" t="s">
        <v>1060</v>
      </c>
      <c r="B529" t="str">
        <f t="shared" si="25"/>
        <v>ZK101.K328.Analysis code</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4">
      <c r="A530" t="s">
        <v>1061</v>
      </c>
      <c r="B530" t="str">
        <f t="shared" si="25"/>
        <v>ZK101.K329.Analysis code</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4">
      <c r="A531" t="s">
        <v>1062</v>
      </c>
      <c r="B531" t="str">
        <f t="shared" si="25"/>
        <v>ZK101.K330.Analysis code</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4">
      <c r="A532" t="s">
        <v>1063</v>
      </c>
      <c r="B532" t="str">
        <f t="shared" si="25"/>
        <v>ZK101.K331.Analysis code</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4">
      <c r="A533" t="s">
        <v>1064</v>
      </c>
      <c r="B533" t="str">
        <f t="shared" si="25"/>
        <v>ZK101.K332.Analysis code</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4">
      <c r="A534" t="s">
        <v>1065</v>
      </c>
      <c r="B534" t="str">
        <f t="shared" si="25"/>
        <v>ZK101.K333.Analysis code</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4">
      <c r="A535" t="s">
        <v>1066</v>
      </c>
      <c r="B535" t="str">
        <f t="shared" si="25"/>
        <v>ZK101.K334.Analysis code</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4">
      <c r="A536" t="s">
        <v>1067</v>
      </c>
      <c r="B536" t="str">
        <f t="shared" si="25"/>
        <v>ZK101.K335.Analysis code</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4">
      <c r="A537" t="s">
        <v>1068</v>
      </c>
      <c r="B537" t="str">
        <f t="shared" si="25"/>
        <v>ZK101.K336.Analysis code</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4">
      <c r="A538" t="s">
        <v>1069</v>
      </c>
      <c r="B538" t="str">
        <f t="shared" si="25"/>
        <v>ZK101.K337.Analysis code</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4">
      <c r="A539" t="s">
        <v>1070</v>
      </c>
      <c r="B539" t="str">
        <f t="shared" si="25"/>
        <v>ZK101.K338.Analysis code</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4">
      <c r="A540" t="s">
        <v>1071</v>
      </c>
      <c r="B540" t="str">
        <f t="shared" si="25"/>
        <v>ZK101.K339.Analysis code</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4">
      <c r="A541" t="s">
        <v>1072</v>
      </c>
      <c r="B541" t="str">
        <f t="shared" si="25"/>
        <v>ZK101.K340.Analysis code</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4">
      <c r="A542" t="s">
        <v>1073</v>
      </c>
      <c r="B542" t="str">
        <f t="shared" si="25"/>
        <v>ZK101.K341.Analysis code</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4">
      <c r="A543" t="s">
        <v>1074</v>
      </c>
      <c r="B543" t="str">
        <f t="shared" si="25"/>
        <v>ZK101.K342.Analysis code</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4">
      <c r="A544" t="s">
        <v>1075</v>
      </c>
      <c r="B544" t="str">
        <f t="shared" si="25"/>
        <v>ZK101.K343.Analysis code</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4">
      <c r="A545" t="s">
        <v>1076</v>
      </c>
      <c r="B545" t="str">
        <f t="shared" si="25"/>
        <v>ZK101.K344.Analysis code</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4">
      <c r="A546" t="s">
        <v>1077</v>
      </c>
      <c r="B546" t="str">
        <f t="shared" si="25"/>
        <v>ZK101.K345.Analysis code</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4">
      <c r="A547" t="s">
        <v>1078</v>
      </c>
      <c r="B547" t="str">
        <f t="shared" si="25"/>
        <v>ZK101.K346.Analysis code</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4">
      <c r="A548" t="s">
        <v>1079</v>
      </c>
      <c r="B548" t="str">
        <f t="shared" si="25"/>
        <v>ZK101.K347.Analysis code</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4">
      <c r="A549" t="s">
        <v>1080</v>
      </c>
      <c r="B549" t="str">
        <f t="shared" si="25"/>
        <v>ZK101.K348.Analysis code</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4">
      <c r="A550" t="s">
        <v>1081</v>
      </c>
      <c r="B550" t="str">
        <f t="shared" si="25"/>
        <v>ZK101.K349.Analysis code</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4">
      <c r="A551" t="s">
        <v>1082</v>
      </c>
      <c r="B551" t="str">
        <f t="shared" si="25"/>
        <v>ZK101.K350.Analysis code</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4">
      <c r="A552" t="s">
        <v>1083</v>
      </c>
      <c r="B552" t="str">
        <f t="shared" si="25"/>
        <v>ZK101.K351.Analysis code</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4">
      <c r="A553" t="s">
        <v>1084</v>
      </c>
      <c r="B553" t="str">
        <f t="shared" si="25"/>
        <v>ZK101.K352.Analysis code</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4">
      <c r="A554" t="s">
        <v>1085</v>
      </c>
      <c r="B554" t="str">
        <f t="shared" si="25"/>
        <v>ZK101.K353.Analysis code</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4">
      <c r="A555" t="s">
        <v>1086</v>
      </c>
      <c r="B555" t="str">
        <f t="shared" si="25"/>
        <v>ZK101.K354.Analysis code</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4">
      <c r="A556" t="s">
        <v>1087</v>
      </c>
      <c r="B556" t="str">
        <f t="shared" si="25"/>
        <v>ZK101.K355.Analysis code</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4">
      <c r="A557" t="s">
        <v>1088</v>
      </c>
      <c r="B557" t="str">
        <f t="shared" si="25"/>
        <v>ZK101.K356.Analysis code</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4">
      <c r="A558" t="s">
        <v>1089</v>
      </c>
      <c r="B558" t="str">
        <f t="shared" si="25"/>
        <v>ZK101.K357.Analysis code</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4">
      <c r="A559" t="s">
        <v>1090</v>
      </c>
      <c r="B559" t="str">
        <f t="shared" si="25"/>
        <v>ZK101.K358.Analysis code</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4">
      <c r="A560" t="s">
        <v>1091</v>
      </c>
      <c r="B560" t="str">
        <f t="shared" si="25"/>
        <v>ZK101.K359.Analysis code</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4">
      <c r="A561" t="s">
        <v>1092</v>
      </c>
      <c r="B561" t="str">
        <f t="shared" si="25"/>
        <v>ZK101.K360.Analysis code</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4">
      <c r="A562" t="s">
        <v>1093</v>
      </c>
      <c r="B562" t="str">
        <f t="shared" si="25"/>
        <v>ZK101.K361.Analysis code</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4">
      <c r="A563" t="s">
        <v>1094</v>
      </c>
      <c r="B563" t="str">
        <f t="shared" si="25"/>
        <v>ZK101.K362.Analysis code</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4">
      <c r="A564" t="s">
        <v>1095</v>
      </c>
      <c r="B564" t="str">
        <f t="shared" si="25"/>
        <v>ZK101.K363.Analysis code</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4">
      <c r="A565" t="s">
        <v>1096</v>
      </c>
      <c r="B565" t="str">
        <f t="shared" si="25"/>
        <v>ZK101.K364.Analysis code</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4">
      <c r="A566" t="s">
        <v>1097</v>
      </c>
      <c r="B566" t="str">
        <f t="shared" si="25"/>
        <v>ZK101.K365.Analysis code</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4">
      <c r="A567" t="s">
        <v>1098</v>
      </c>
      <c r="B567" t="str">
        <f t="shared" si="25"/>
        <v>ZK101.K366.Analysis code</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4">
      <c r="A568" t="s">
        <v>1099</v>
      </c>
      <c r="B568" t="str">
        <f t="shared" si="25"/>
        <v>ZK101.K367.Analysis code</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4">
      <c r="A569" t="s">
        <v>1100</v>
      </c>
      <c r="B569" t="str">
        <f t="shared" si="25"/>
        <v>ZK101.K368.Analysis code</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4">
      <c r="A570" t="s">
        <v>1101</v>
      </c>
      <c r="B570" t="str">
        <f t="shared" si="25"/>
        <v>ZK101.K369.Analysis code</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4">
      <c r="A571" t="s">
        <v>1102</v>
      </c>
      <c r="B571" t="str">
        <f t="shared" si="25"/>
        <v>ZK101.K370.Analysis code</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4">
      <c r="A572" t="s">
        <v>1103</v>
      </c>
      <c r="B572" t="str">
        <f t="shared" si="25"/>
        <v>ZK101.K371.Analysis code</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4">
      <c r="A573" t="s">
        <v>1104</v>
      </c>
      <c r="B573" t="str">
        <f t="shared" si="25"/>
        <v>ZK101.K372.Analysis code</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4">
      <c r="A574" t="s">
        <v>1105</v>
      </c>
      <c r="B574" t="str">
        <f t="shared" si="25"/>
        <v>ZK101.K373.Analysis code</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4">
      <c r="A575" t="s">
        <v>1106</v>
      </c>
      <c r="B575" t="str">
        <f t="shared" si="25"/>
        <v>ZK101.K374.Analysis code</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4">
      <c r="A576" t="s">
        <v>1107</v>
      </c>
      <c r="B576" t="str">
        <f t="shared" si="25"/>
        <v>ZK101.K375.Analysis code</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4">
      <c r="A577" t="s">
        <v>1108</v>
      </c>
      <c r="B577" t="str">
        <f t="shared" si="25"/>
        <v>ZK101.K376.Analysis code</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4">
      <c r="A578" t="s">
        <v>1109</v>
      </c>
      <c r="B578" t="str">
        <f t="shared" si="25"/>
        <v>ZK101.K377.Analysis code</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4">
      <c r="A579" t="s">
        <v>1110</v>
      </c>
      <c r="B579" t="str">
        <f t="shared" ref="B579:B642" si="28">+A579&amp;"."&amp;$A$1</f>
        <v>ZK101.K378.Analysis code</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4">
      <c r="A580" t="s">
        <v>1111</v>
      </c>
      <c r="B580" t="str">
        <f t="shared" si="28"/>
        <v>ZK101.K379.Analysis code</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4">
      <c r="A581" t="s">
        <v>1112</v>
      </c>
      <c r="B581" t="str">
        <f t="shared" si="28"/>
        <v>ZK101.K380.Analysis code</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4">
      <c r="A582" t="s">
        <v>1113</v>
      </c>
      <c r="B582" t="str">
        <f t="shared" si="28"/>
        <v>ZK101.K381.Analysis code</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4">
      <c r="A583" t="s">
        <v>1114</v>
      </c>
      <c r="B583" t="str">
        <f t="shared" si="28"/>
        <v>ZK101.K382.Analysis code</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4">
      <c r="A584" t="s">
        <v>1115</v>
      </c>
      <c r="B584" t="str">
        <f t="shared" si="28"/>
        <v>ZK101.K383.Analysis code</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4">
      <c r="A585" t="s">
        <v>1116</v>
      </c>
      <c r="B585" t="str">
        <f t="shared" si="28"/>
        <v>ZK101.K384.Analysis code</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4">
      <c r="A586" t="s">
        <v>1117</v>
      </c>
      <c r="B586" t="str">
        <f t="shared" si="28"/>
        <v>ZK101.K385.Analysis code</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4">
      <c r="A587" t="s">
        <v>1118</v>
      </c>
      <c r="B587" t="str">
        <f t="shared" si="28"/>
        <v>ZK101.K386.Analysis code</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4">
      <c r="A588" t="s">
        <v>1119</v>
      </c>
      <c r="B588" t="str">
        <f t="shared" si="28"/>
        <v>ZK101.K387.Analysis code</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4">
      <c r="A589" t="s">
        <v>1120</v>
      </c>
      <c r="B589" t="str">
        <f t="shared" si="28"/>
        <v>ZK101.K388.Analysis code</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4">
      <c r="A590" t="s">
        <v>1121</v>
      </c>
      <c r="B590" t="str">
        <f t="shared" si="28"/>
        <v>ZK101.K389.Analysis code</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4">
      <c r="A591" t="s">
        <v>1122</v>
      </c>
      <c r="B591" t="str">
        <f t="shared" si="28"/>
        <v>ZK101.K390.Analysis code</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4">
      <c r="A592" t="s">
        <v>1123</v>
      </c>
      <c r="B592" t="str">
        <f t="shared" si="28"/>
        <v>ZK101.K391.Analysis code</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4">
      <c r="A593" t="s">
        <v>1124</v>
      </c>
      <c r="B593" t="str">
        <f t="shared" si="28"/>
        <v>ZK101.K392.Analysis code</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4">
      <c r="A594" t="s">
        <v>1125</v>
      </c>
      <c r="B594" t="str">
        <f t="shared" si="28"/>
        <v>ZK101.K393.Analysis code</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4">
      <c r="A595" t="s">
        <v>1126</v>
      </c>
      <c r="B595" t="str">
        <f t="shared" si="28"/>
        <v>ZK101.K394.Analysis code</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4">
      <c r="A596" t="s">
        <v>1127</v>
      </c>
      <c r="B596" t="str">
        <f t="shared" si="28"/>
        <v>ZK101.K395.Analysis code</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4">
      <c r="A597" t="s">
        <v>1128</v>
      </c>
      <c r="B597" t="str">
        <f t="shared" si="28"/>
        <v>ZK101.K396.Analysis code</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4">
      <c r="A598" t="s">
        <v>1129</v>
      </c>
      <c r="B598" t="str">
        <f t="shared" si="28"/>
        <v>ZK101.K397.Analysis code</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4">
      <c r="A599" t="s">
        <v>1130</v>
      </c>
      <c r="B599" t="str">
        <f t="shared" si="28"/>
        <v>ZK101.K398.Analysis code</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4">
      <c r="A600" t="s">
        <v>1131</v>
      </c>
      <c r="B600" t="str">
        <f t="shared" si="28"/>
        <v>ZK101.K399.Analysis code</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4">
      <c r="A601" t="s">
        <v>1132</v>
      </c>
      <c r="B601" t="str">
        <f t="shared" si="28"/>
        <v>ZK102.K100.Analysis code</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 thickBot="1" x14ac:dyDescent="0.45">
      <c r="A602" t="s">
        <v>1133</v>
      </c>
      <c r="B602" t="str">
        <f t="shared" si="28"/>
        <v>ZK102.K101.Analysis code</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4">
      <c r="A603" t="s">
        <v>1134</v>
      </c>
      <c r="B603" t="str">
        <f t="shared" si="28"/>
        <v>ZK102.K102.Analysis code</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4">
      <c r="A604" t="s">
        <v>1135</v>
      </c>
      <c r="B604" t="str">
        <f t="shared" si="28"/>
        <v>ZK102.K103.Analysis code</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4">
      <c r="A605" t="s">
        <v>1136</v>
      </c>
      <c r="B605" t="str">
        <f t="shared" si="28"/>
        <v>ZK102.K104.Analysis code</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4">
      <c r="A606" t="s">
        <v>1137</v>
      </c>
      <c r="B606" t="str">
        <f t="shared" si="28"/>
        <v>ZK102.K105.Analysis code</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4">
      <c r="A607" t="s">
        <v>1138</v>
      </c>
      <c r="B607" t="str">
        <f t="shared" si="28"/>
        <v>ZK102.K106.Analysis code</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4">
      <c r="A608" t="s">
        <v>1139</v>
      </c>
      <c r="B608" t="str">
        <f t="shared" si="28"/>
        <v>ZK102.K107.Analysis code</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4">
      <c r="A609" t="s">
        <v>1140</v>
      </c>
      <c r="B609" t="str">
        <f t="shared" si="28"/>
        <v>ZK102.K108.Analysis code</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4">
      <c r="A610" t="s">
        <v>1141</v>
      </c>
      <c r="B610" t="str">
        <f t="shared" si="28"/>
        <v>ZK102.K109.Analysis code</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4">
      <c r="A611" t="s">
        <v>1142</v>
      </c>
      <c r="B611" t="str">
        <f t="shared" si="28"/>
        <v>ZK102.K110.Analysis code</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4">
      <c r="A612" t="s">
        <v>1143</v>
      </c>
      <c r="B612" t="str">
        <f t="shared" si="28"/>
        <v>ZK102.K111.Analysis code</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4">
      <c r="A613" t="s">
        <v>1144</v>
      </c>
      <c r="B613" t="str">
        <f t="shared" si="28"/>
        <v>ZK102.K112.Analysis code</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4">
      <c r="A614" t="s">
        <v>1145</v>
      </c>
      <c r="B614" t="str">
        <f t="shared" si="28"/>
        <v>ZK102.K113.Analysis code</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4">
      <c r="A615" t="s">
        <v>1146</v>
      </c>
      <c r="B615" t="str">
        <f t="shared" si="28"/>
        <v>ZK102.K114.Analysis code</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4">
      <c r="A616" t="s">
        <v>1147</v>
      </c>
      <c r="B616" t="str">
        <f t="shared" si="28"/>
        <v>ZK102.K115.Analysis code</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4">
      <c r="A617" t="s">
        <v>1148</v>
      </c>
      <c r="B617" t="str">
        <f t="shared" si="28"/>
        <v>ZK102.K116.Analysis code</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4">
      <c r="A618" t="s">
        <v>1149</v>
      </c>
      <c r="B618" t="str">
        <f t="shared" si="28"/>
        <v>ZK102.K117.Analysis code</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4">
      <c r="A619" t="s">
        <v>1150</v>
      </c>
      <c r="B619" t="str">
        <f t="shared" si="28"/>
        <v>ZK102.K118.Analysis code</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4">
      <c r="A620" t="s">
        <v>1151</v>
      </c>
      <c r="B620" t="str">
        <f t="shared" si="28"/>
        <v>ZK102.K119.Analysis code</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4">
      <c r="A621" t="s">
        <v>1152</v>
      </c>
      <c r="B621" t="str">
        <f t="shared" si="28"/>
        <v>ZK102.K120.Analysis code</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4">
      <c r="A622" t="s">
        <v>1153</v>
      </c>
      <c r="B622" t="str">
        <f t="shared" si="28"/>
        <v>ZK102.K121.Analysis code</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4">
      <c r="A623" t="s">
        <v>1154</v>
      </c>
      <c r="B623" t="str">
        <f t="shared" si="28"/>
        <v>ZK102.K122.Analysis code</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4">
      <c r="A624" t="s">
        <v>1155</v>
      </c>
      <c r="B624" t="str">
        <f t="shared" si="28"/>
        <v>ZK102.K123.Analysis code</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4">
      <c r="A625" t="s">
        <v>1156</v>
      </c>
      <c r="B625" t="str">
        <f t="shared" si="28"/>
        <v>ZK102.K124.Analysis code</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4">
      <c r="A626" t="s">
        <v>1157</v>
      </c>
      <c r="B626" t="str">
        <f t="shared" si="28"/>
        <v>ZK102.K125.Analysis code</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4">
      <c r="A627" t="s">
        <v>1158</v>
      </c>
      <c r="B627" t="str">
        <f t="shared" si="28"/>
        <v>ZK102.K126.Analysis code</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4">
      <c r="A628" t="s">
        <v>1159</v>
      </c>
      <c r="B628" t="str">
        <f t="shared" si="28"/>
        <v>ZK102.K127.Analysis code</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4">
      <c r="A629" t="s">
        <v>1160</v>
      </c>
      <c r="B629" t="str">
        <f t="shared" si="28"/>
        <v>ZK102.K128.Analysis code</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4">
      <c r="A630" t="s">
        <v>1161</v>
      </c>
      <c r="B630" t="str">
        <f t="shared" si="28"/>
        <v>ZK102.K129.Analysis code</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4">
      <c r="A631" t="s">
        <v>1162</v>
      </c>
      <c r="B631" t="str">
        <f t="shared" si="28"/>
        <v>ZK102.K130.Analysis code</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4">
      <c r="A632" t="s">
        <v>1163</v>
      </c>
      <c r="B632" t="str">
        <f t="shared" si="28"/>
        <v>ZK102.K131.Analysis code</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4">
      <c r="A633" t="s">
        <v>1164</v>
      </c>
      <c r="B633" t="str">
        <f t="shared" si="28"/>
        <v>ZK102.K132.Analysis code</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4">
      <c r="A634" t="s">
        <v>1165</v>
      </c>
      <c r="B634" t="str">
        <f t="shared" si="28"/>
        <v>ZK102.K133.Analysis code</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4">
      <c r="A635" t="s">
        <v>1166</v>
      </c>
      <c r="B635" t="str">
        <f t="shared" si="28"/>
        <v>ZK102.K134.Analysis code</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4">
      <c r="A636" t="s">
        <v>1167</v>
      </c>
      <c r="B636" t="str">
        <f t="shared" si="28"/>
        <v>ZK102.K135.Analysis code</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4">
      <c r="A637" t="s">
        <v>1168</v>
      </c>
      <c r="B637" t="str">
        <f t="shared" si="28"/>
        <v>ZK102.K136.Analysis code</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4">
      <c r="A638" t="s">
        <v>1169</v>
      </c>
      <c r="B638" t="str">
        <f t="shared" si="28"/>
        <v>ZK102.K137.Analysis code</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4">
      <c r="A639" t="s">
        <v>1170</v>
      </c>
      <c r="B639" t="str">
        <f t="shared" si="28"/>
        <v>ZK102.K138.Analysis code</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4">
      <c r="A640" t="s">
        <v>1171</v>
      </c>
      <c r="B640" t="str">
        <f t="shared" si="28"/>
        <v>ZK102.K139.Analysis code</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4">
      <c r="A641" t="s">
        <v>1172</v>
      </c>
      <c r="B641" t="str">
        <f t="shared" si="28"/>
        <v>ZK102.K140.Analysis code</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4">
      <c r="A642" t="s">
        <v>1173</v>
      </c>
      <c r="B642" t="str">
        <f t="shared" si="28"/>
        <v>ZK102.K141.Analysis code</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4">
      <c r="A643" t="s">
        <v>1174</v>
      </c>
      <c r="B643" t="str">
        <f t="shared" ref="B643:B706" si="31">+A643&amp;"."&amp;$A$1</f>
        <v>ZK102.K142.Analysis code</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4">
      <c r="A644" t="s">
        <v>1175</v>
      </c>
      <c r="B644" t="str">
        <f t="shared" si="31"/>
        <v>ZK102.K143.Analysis code</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4">
      <c r="A645" t="s">
        <v>1176</v>
      </c>
      <c r="B645" t="str">
        <f t="shared" si="31"/>
        <v>ZK102.K144.Analysis code</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4">
      <c r="A646" t="s">
        <v>1177</v>
      </c>
      <c r="B646" t="str">
        <f t="shared" si="31"/>
        <v>ZK102.K145.Analysis code</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4">
      <c r="A647" t="s">
        <v>1178</v>
      </c>
      <c r="B647" t="str">
        <f t="shared" si="31"/>
        <v>ZK102.K146.Analysis code</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4">
      <c r="A648" t="s">
        <v>1179</v>
      </c>
      <c r="B648" t="str">
        <f t="shared" si="31"/>
        <v>ZK102.K147.Analysis code</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4">
      <c r="A649" t="s">
        <v>1180</v>
      </c>
      <c r="B649" t="str">
        <f t="shared" si="31"/>
        <v>ZK102.K148.Analysis code</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4">
      <c r="A650" t="s">
        <v>1181</v>
      </c>
      <c r="B650" t="str">
        <f t="shared" si="31"/>
        <v>ZK102.K149.Analysis code</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4">
      <c r="A651" t="s">
        <v>1182</v>
      </c>
      <c r="B651" t="str">
        <f t="shared" si="31"/>
        <v>ZK102.K150.Analysis code</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4">
      <c r="A652" t="s">
        <v>1183</v>
      </c>
      <c r="B652" t="str">
        <f t="shared" si="31"/>
        <v>ZK102.K151.Analysis code</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4">
      <c r="A653" t="s">
        <v>1184</v>
      </c>
      <c r="B653" t="str">
        <f t="shared" si="31"/>
        <v>ZK102.K152.Analysis code</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4">
      <c r="A654" t="s">
        <v>1185</v>
      </c>
      <c r="B654" t="str">
        <f t="shared" si="31"/>
        <v>ZK102.K153.Analysis code</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4">
      <c r="A655" t="s">
        <v>1186</v>
      </c>
      <c r="B655" t="str">
        <f t="shared" si="31"/>
        <v>ZK102.K154.Analysis code</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4">
      <c r="A656" t="s">
        <v>1187</v>
      </c>
      <c r="B656" t="str">
        <f t="shared" si="31"/>
        <v>ZK102.K155.Analysis code</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4">
      <c r="A657" t="s">
        <v>1188</v>
      </c>
      <c r="B657" t="str">
        <f t="shared" si="31"/>
        <v>ZK102.K156.Analysis code</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4">
      <c r="A658" t="s">
        <v>1189</v>
      </c>
      <c r="B658" t="str">
        <f t="shared" si="31"/>
        <v>ZK102.K157.Analysis code</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4">
      <c r="A659" t="s">
        <v>1190</v>
      </c>
      <c r="B659" t="str">
        <f t="shared" si="31"/>
        <v>ZK102.K158.Analysis code</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4">
      <c r="A660" t="s">
        <v>1191</v>
      </c>
      <c r="B660" t="str">
        <f t="shared" si="31"/>
        <v>ZK102.K159.Analysis code</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4">
      <c r="A661" t="s">
        <v>1192</v>
      </c>
      <c r="B661" t="str">
        <f t="shared" si="31"/>
        <v>ZK102.K160.Analysis code</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4">
      <c r="A662" t="s">
        <v>1193</v>
      </c>
      <c r="B662" t="str">
        <f t="shared" si="31"/>
        <v>ZK102.K161.Analysis code</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4">
      <c r="A663" t="s">
        <v>1194</v>
      </c>
      <c r="B663" t="str">
        <f t="shared" si="31"/>
        <v>ZK102.K162.Analysis code</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4">
      <c r="A664" t="s">
        <v>1195</v>
      </c>
      <c r="B664" t="str">
        <f t="shared" si="31"/>
        <v>ZK102.K163.Analysis code</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4">
      <c r="A665" t="s">
        <v>1196</v>
      </c>
      <c r="B665" t="str">
        <f t="shared" si="31"/>
        <v>ZK102.K164.Analysis code</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4">
      <c r="A666" t="s">
        <v>1197</v>
      </c>
      <c r="B666" t="str">
        <f t="shared" si="31"/>
        <v>ZK102.K165.Analysis code</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4">
      <c r="A667" t="s">
        <v>1198</v>
      </c>
      <c r="B667" t="str">
        <f t="shared" si="31"/>
        <v>ZK102.K166.Analysis code</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4">
      <c r="A668" t="s">
        <v>1199</v>
      </c>
      <c r="B668" t="str">
        <f t="shared" si="31"/>
        <v>ZK102.K167.Analysis code</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4">
      <c r="A669" t="s">
        <v>1200</v>
      </c>
      <c r="B669" t="str">
        <f t="shared" si="31"/>
        <v>ZK102.K168.Analysis code</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4">
      <c r="A670" t="s">
        <v>1201</v>
      </c>
      <c r="B670" t="str">
        <f t="shared" si="31"/>
        <v>ZK102.K169.Analysis code</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4">
      <c r="A671" t="s">
        <v>1202</v>
      </c>
      <c r="B671" t="str">
        <f t="shared" si="31"/>
        <v>ZK102.K170.Analysis code</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4">
      <c r="A672" t="s">
        <v>1203</v>
      </c>
      <c r="B672" t="str">
        <f t="shared" si="31"/>
        <v>ZK102.K171.Analysis code</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4">
      <c r="A673" t="s">
        <v>1204</v>
      </c>
      <c r="B673" t="str">
        <f t="shared" si="31"/>
        <v>ZK102.K172.Analysis code</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4">
      <c r="A674" t="s">
        <v>1205</v>
      </c>
      <c r="B674" t="str">
        <f t="shared" si="31"/>
        <v>ZK102.K173.Analysis code</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4">
      <c r="A675" t="s">
        <v>1206</v>
      </c>
      <c r="B675" t="str">
        <f t="shared" si="31"/>
        <v>ZK102.K174.Analysis code</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4">
      <c r="A676" t="s">
        <v>1207</v>
      </c>
      <c r="B676" t="str">
        <f t="shared" si="31"/>
        <v>ZK102.K175.Analysis code</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4">
      <c r="A677" t="s">
        <v>1208</v>
      </c>
      <c r="B677" t="str">
        <f t="shared" si="31"/>
        <v>ZK102.K176.Analysis code</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4">
      <c r="A678" t="s">
        <v>1209</v>
      </c>
      <c r="B678" t="str">
        <f t="shared" si="31"/>
        <v>ZK102.K177.Analysis code</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4">
      <c r="A679" t="s">
        <v>1210</v>
      </c>
      <c r="B679" t="str">
        <f t="shared" si="31"/>
        <v>ZK102.K178.Analysis code</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4">
      <c r="A680" t="s">
        <v>1211</v>
      </c>
      <c r="B680" t="str">
        <f t="shared" si="31"/>
        <v>ZK102.K179.Analysis code</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4">
      <c r="A681" t="s">
        <v>1212</v>
      </c>
      <c r="B681" t="str">
        <f t="shared" si="31"/>
        <v>ZK102.K180.Analysis code</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4">
      <c r="A682" t="s">
        <v>1213</v>
      </c>
      <c r="B682" t="str">
        <f t="shared" si="31"/>
        <v>ZK102.K181.Analysis code</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4">
      <c r="A683" t="s">
        <v>1214</v>
      </c>
      <c r="B683" t="str">
        <f t="shared" si="31"/>
        <v>ZK102.K182.Analysis code</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4">
      <c r="A684" t="s">
        <v>1215</v>
      </c>
      <c r="B684" t="str">
        <f t="shared" si="31"/>
        <v>ZK102.K183.Analysis code</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4">
      <c r="A685" t="s">
        <v>1216</v>
      </c>
      <c r="B685" t="str">
        <f t="shared" si="31"/>
        <v>ZK102.K184.Analysis code</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4">
      <c r="A686" t="s">
        <v>1217</v>
      </c>
      <c r="B686" t="str">
        <f t="shared" si="31"/>
        <v>ZK102.K185.Analysis code</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4">
      <c r="A687" t="s">
        <v>1218</v>
      </c>
      <c r="B687" t="str">
        <f t="shared" si="31"/>
        <v>ZK102.K186.Analysis code</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4">
      <c r="A688" t="s">
        <v>1219</v>
      </c>
      <c r="B688" t="str">
        <f t="shared" si="31"/>
        <v>ZK102.K187.Analysis code</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4">
      <c r="A689" t="s">
        <v>1220</v>
      </c>
      <c r="B689" t="str">
        <f t="shared" si="31"/>
        <v>ZK102.K188.Analysis code</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4">
      <c r="A690" t="s">
        <v>1221</v>
      </c>
      <c r="B690" t="str">
        <f t="shared" si="31"/>
        <v>ZK102.K189.Analysis code</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4">
      <c r="A691" t="s">
        <v>1222</v>
      </c>
      <c r="B691" t="str">
        <f t="shared" si="31"/>
        <v>ZK102.K190.Analysis code</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4">
      <c r="A692" t="s">
        <v>1223</v>
      </c>
      <c r="B692" t="str">
        <f t="shared" si="31"/>
        <v>ZK102.K191.Analysis code</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4">
      <c r="A693" t="s">
        <v>1224</v>
      </c>
      <c r="B693" t="str">
        <f t="shared" si="31"/>
        <v>ZK102.K192.Analysis code</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4">
      <c r="A694" t="s">
        <v>1225</v>
      </c>
      <c r="B694" t="str">
        <f t="shared" si="31"/>
        <v>ZK102.K193.Analysis code</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4">
      <c r="A695" t="s">
        <v>1226</v>
      </c>
      <c r="B695" t="str">
        <f t="shared" si="31"/>
        <v>ZK102.K194.Analysis code</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4">
      <c r="A696" t="s">
        <v>1227</v>
      </c>
      <c r="B696" t="str">
        <f t="shared" si="31"/>
        <v>ZK102.K195.Analysis code</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4">
      <c r="A697" t="s">
        <v>1228</v>
      </c>
      <c r="B697" t="str">
        <f t="shared" si="31"/>
        <v>ZK102.K196.Analysis code</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4">
      <c r="A698" t="s">
        <v>1229</v>
      </c>
      <c r="B698" t="str">
        <f t="shared" si="31"/>
        <v>ZK102.K197.Analysis code</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4">
      <c r="A699" t="s">
        <v>1230</v>
      </c>
      <c r="B699" t="str">
        <f t="shared" si="31"/>
        <v>ZK102.K198.Analysis code</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4">
      <c r="A700" t="s">
        <v>1231</v>
      </c>
      <c r="B700" t="str">
        <f t="shared" si="31"/>
        <v>ZK102.K199.Analysis code</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4">
      <c r="A701" t="s">
        <v>1232</v>
      </c>
      <c r="B701" t="str">
        <f t="shared" si="31"/>
        <v>ZK102.K200.Analysis code</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 thickBot="1" x14ac:dyDescent="0.45">
      <c r="A702" t="s">
        <v>1233</v>
      </c>
      <c r="B702" t="str">
        <f t="shared" si="31"/>
        <v>ZK102.K201.Analysis code</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4">
      <c r="A703" t="s">
        <v>1234</v>
      </c>
      <c r="B703" t="str">
        <f t="shared" si="31"/>
        <v>ZK102.K202.Analysis code</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4">
      <c r="A704" t="s">
        <v>1235</v>
      </c>
      <c r="B704" t="str">
        <f t="shared" si="31"/>
        <v>ZK102.K203.Analysis code</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4">
      <c r="A705" t="s">
        <v>1236</v>
      </c>
      <c r="B705" t="str">
        <f t="shared" si="31"/>
        <v>ZK102.K204.Analysis code</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4">
      <c r="A706" t="s">
        <v>1237</v>
      </c>
      <c r="B706" t="str">
        <f t="shared" si="31"/>
        <v>ZK102.K205.Analysis code</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4">
      <c r="A707" t="s">
        <v>1238</v>
      </c>
      <c r="B707" t="str">
        <f t="shared" ref="B707:B770" si="34">+A707&amp;"."&amp;$A$1</f>
        <v>ZK102.K206.Analysis code</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4">
      <c r="A708" t="s">
        <v>1239</v>
      </c>
      <c r="B708" t="str">
        <f t="shared" si="34"/>
        <v>ZK102.K207.Analysis code</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4">
      <c r="A709" t="s">
        <v>1240</v>
      </c>
      <c r="B709" t="str">
        <f t="shared" si="34"/>
        <v>ZK102.K208.Analysis code</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4">
      <c r="A710" t="s">
        <v>1241</v>
      </c>
      <c r="B710" t="str">
        <f t="shared" si="34"/>
        <v>ZK102.K209.Analysis code</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4">
      <c r="A711" t="s">
        <v>1242</v>
      </c>
      <c r="B711" t="str">
        <f t="shared" si="34"/>
        <v>ZK102.K210.Analysis code</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4">
      <c r="A712" t="s">
        <v>1243</v>
      </c>
      <c r="B712" t="str">
        <f t="shared" si="34"/>
        <v>ZK102.K211.Analysis code</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4">
      <c r="A713" t="s">
        <v>1244</v>
      </c>
      <c r="B713" t="str">
        <f t="shared" si="34"/>
        <v>ZK102.K212.Analysis code</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4">
      <c r="A714" t="s">
        <v>1245</v>
      </c>
      <c r="B714" t="str">
        <f t="shared" si="34"/>
        <v>ZK102.K213.Analysis code</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4">
      <c r="A715" t="s">
        <v>1246</v>
      </c>
      <c r="B715" t="str">
        <f t="shared" si="34"/>
        <v>ZK102.K214.Analysis code</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4">
      <c r="A716" t="s">
        <v>1247</v>
      </c>
      <c r="B716" t="str">
        <f t="shared" si="34"/>
        <v>ZK102.K215.Analysis code</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4">
      <c r="A717" t="s">
        <v>1248</v>
      </c>
      <c r="B717" t="str">
        <f t="shared" si="34"/>
        <v>ZK102.K216.Analysis code</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4">
      <c r="A718" t="s">
        <v>1249</v>
      </c>
      <c r="B718" t="str">
        <f t="shared" si="34"/>
        <v>ZK102.K217.Analysis code</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4">
      <c r="A719" t="s">
        <v>1250</v>
      </c>
      <c r="B719" t="str">
        <f t="shared" si="34"/>
        <v>ZK102.K218.Analysis code</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4">
      <c r="A720" t="s">
        <v>1251</v>
      </c>
      <c r="B720" t="str">
        <f t="shared" si="34"/>
        <v>ZK102.K219.Analysis code</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4">
      <c r="A721" t="s">
        <v>1252</v>
      </c>
      <c r="B721" t="str">
        <f t="shared" si="34"/>
        <v>ZK102.K220.Analysis code</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4">
      <c r="A722" t="s">
        <v>1253</v>
      </c>
      <c r="B722" t="str">
        <f t="shared" si="34"/>
        <v>ZK102.K221.Analysis code</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4">
      <c r="A723" t="s">
        <v>1254</v>
      </c>
      <c r="B723" t="str">
        <f t="shared" si="34"/>
        <v>ZK102.K222.Analysis code</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4">
      <c r="A724" t="s">
        <v>1255</v>
      </c>
      <c r="B724" t="str">
        <f t="shared" si="34"/>
        <v>ZK102.K223.Analysis code</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4">
      <c r="A725" t="s">
        <v>1256</v>
      </c>
      <c r="B725" t="str">
        <f t="shared" si="34"/>
        <v>ZK102.K224.Analysis code</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4">
      <c r="A726" t="s">
        <v>1257</v>
      </c>
      <c r="B726" t="str">
        <f t="shared" si="34"/>
        <v>ZK102.K225.Analysis code</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4">
      <c r="A727" t="s">
        <v>1258</v>
      </c>
      <c r="B727" t="str">
        <f t="shared" si="34"/>
        <v>ZK102.K226.Analysis code</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4">
      <c r="A728" t="s">
        <v>1259</v>
      </c>
      <c r="B728" t="str">
        <f t="shared" si="34"/>
        <v>ZK102.K227.Analysis code</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4">
      <c r="A729" t="s">
        <v>1260</v>
      </c>
      <c r="B729" t="str">
        <f t="shared" si="34"/>
        <v>ZK102.K228.Analysis code</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4">
      <c r="A730" t="s">
        <v>1261</v>
      </c>
      <c r="B730" t="str">
        <f t="shared" si="34"/>
        <v>ZK102.K229.Analysis code</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4">
      <c r="A731" t="s">
        <v>1262</v>
      </c>
      <c r="B731" t="str">
        <f t="shared" si="34"/>
        <v>ZK102.K230.Analysis code</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4">
      <c r="A732" t="s">
        <v>1263</v>
      </c>
      <c r="B732" t="str">
        <f t="shared" si="34"/>
        <v>ZK102.K231.Analysis code</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4">
      <c r="A733" t="s">
        <v>1264</v>
      </c>
      <c r="B733" t="str">
        <f t="shared" si="34"/>
        <v>ZK102.K232.Analysis code</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4">
      <c r="A734" t="s">
        <v>1265</v>
      </c>
      <c r="B734" t="str">
        <f t="shared" si="34"/>
        <v>ZK102.K233.Analysis code</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4">
      <c r="A735" t="s">
        <v>1266</v>
      </c>
      <c r="B735" t="str">
        <f t="shared" si="34"/>
        <v>ZK102.K234.Analysis code</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4">
      <c r="A736" t="s">
        <v>1267</v>
      </c>
      <c r="B736" t="str">
        <f t="shared" si="34"/>
        <v>ZK102.K235.Analysis code</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4">
      <c r="A737" t="s">
        <v>1268</v>
      </c>
      <c r="B737" t="str">
        <f t="shared" si="34"/>
        <v>ZK102.K236.Analysis code</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4">
      <c r="A738" t="s">
        <v>1269</v>
      </c>
      <c r="B738" t="str">
        <f t="shared" si="34"/>
        <v>ZK102.K237.Analysis code</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4">
      <c r="A739" t="s">
        <v>1270</v>
      </c>
      <c r="B739" t="str">
        <f t="shared" si="34"/>
        <v>ZK102.K238.Analysis code</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4">
      <c r="A740" t="s">
        <v>1271</v>
      </c>
      <c r="B740" t="str">
        <f t="shared" si="34"/>
        <v>ZK102.K239.Analysis code</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4">
      <c r="A741" t="s">
        <v>1272</v>
      </c>
      <c r="B741" t="str">
        <f t="shared" si="34"/>
        <v>ZK102.K240.Analysis code</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4">
      <c r="A742" t="s">
        <v>1273</v>
      </c>
      <c r="B742" t="str">
        <f t="shared" si="34"/>
        <v>ZK102.K241.Analysis code</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4">
      <c r="A743" t="s">
        <v>1274</v>
      </c>
      <c r="B743" t="str">
        <f t="shared" si="34"/>
        <v>ZK102.K242.Analysis code</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4">
      <c r="A744" t="s">
        <v>1275</v>
      </c>
      <c r="B744" t="str">
        <f t="shared" si="34"/>
        <v>ZK102.K243.Analysis code</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4">
      <c r="A745" t="s">
        <v>1276</v>
      </c>
      <c r="B745" t="str">
        <f t="shared" si="34"/>
        <v>ZK102.K244.Analysis code</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4">
      <c r="A746" t="s">
        <v>1277</v>
      </c>
      <c r="B746" t="str">
        <f t="shared" si="34"/>
        <v>ZK102.K245.Analysis code</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4">
      <c r="A747" t="s">
        <v>1278</v>
      </c>
      <c r="B747" t="str">
        <f t="shared" si="34"/>
        <v>ZK102.K246.Analysis code</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4">
      <c r="A748" t="s">
        <v>1279</v>
      </c>
      <c r="B748" t="str">
        <f t="shared" si="34"/>
        <v>ZK102.K247.Analysis code</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4">
      <c r="A749" t="s">
        <v>1280</v>
      </c>
      <c r="B749" t="str">
        <f t="shared" si="34"/>
        <v>ZK102.K248.Analysis code</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4">
      <c r="A750" t="s">
        <v>1281</v>
      </c>
      <c r="B750" t="str">
        <f t="shared" si="34"/>
        <v>ZK102.K249.Analysis code</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4">
      <c r="A751" t="s">
        <v>1282</v>
      </c>
      <c r="B751" t="str">
        <f t="shared" si="34"/>
        <v>ZK102.K250.Analysis code</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4">
      <c r="A752" t="s">
        <v>1283</v>
      </c>
      <c r="B752" t="str">
        <f t="shared" si="34"/>
        <v>ZK102.K251.Analysis code</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4">
      <c r="A753" t="s">
        <v>1284</v>
      </c>
      <c r="B753" t="str">
        <f t="shared" si="34"/>
        <v>ZK102.K252.Analysis code</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4">
      <c r="A754" t="s">
        <v>1285</v>
      </c>
      <c r="B754" t="str">
        <f t="shared" si="34"/>
        <v>ZK102.K253.Analysis code</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4">
      <c r="A755" t="s">
        <v>1286</v>
      </c>
      <c r="B755" t="str">
        <f t="shared" si="34"/>
        <v>ZK102.K254.Analysis code</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4">
      <c r="A756" t="s">
        <v>1287</v>
      </c>
      <c r="B756" t="str">
        <f t="shared" si="34"/>
        <v>ZK102.K255.Analysis code</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4">
      <c r="A757" t="s">
        <v>1288</v>
      </c>
      <c r="B757" t="str">
        <f t="shared" si="34"/>
        <v>ZK102.K256.Analysis code</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4">
      <c r="A758" t="s">
        <v>1289</v>
      </c>
      <c r="B758" t="str">
        <f t="shared" si="34"/>
        <v>ZK102.K257.Analysis code</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4">
      <c r="A759" t="s">
        <v>1290</v>
      </c>
      <c r="B759" t="str">
        <f t="shared" si="34"/>
        <v>ZK102.K258.Analysis code</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4">
      <c r="A760" t="s">
        <v>1291</v>
      </c>
      <c r="B760" t="str">
        <f t="shared" si="34"/>
        <v>ZK102.K259.Analysis code</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4">
      <c r="A761" t="s">
        <v>1292</v>
      </c>
      <c r="B761" t="str">
        <f t="shared" si="34"/>
        <v>ZK102.K260.Analysis code</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4">
      <c r="A762" t="s">
        <v>1293</v>
      </c>
      <c r="B762" t="str">
        <f t="shared" si="34"/>
        <v>ZK102.K261.Analysis code</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4">
      <c r="A763" t="s">
        <v>1294</v>
      </c>
      <c r="B763" t="str">
        <f t="shared" si="34"/>
        <v>ZK102.K262.Analysis code</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4">
      <c r="A764" t="s">
        <v>1295</v>
      </c>
      <c r="B764" t="str">
        <f t="shared" si="34"/>
        <v>ZK102.K263.Analysis code</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4">
      <c r="A765" t="s">
        <v>1296</v>
      </c>
      <c r="B765" t="str">
        <f t="shared" si="34"/>
        <v>ZK102.K264.Analysis code</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4">
      <c r="A766" t="s">
        <v>1297</v>
      </c>
      <c r="B766" t="str">
        <f t="shared" si="34"/>
        <v>ZK102.K265.Analysis code</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4">
      <c r="A767" t="s">
        <v>1298</v>
      </c>
      <c r="B767" t="str">
        <f t="shared" si="34"/>
        <v>ZK102.K266.Analysis code</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4">
      <c r="A768" t="s">
        <v>1299</v>
      </c>
      <c r="B768" t="str">
        <f t="shared" si="34"/>
        <v>ZK102.K267.Analysis code</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4">
      <c r="A769" t="s">
        <v>1300</v>
      </c>
      <c r="B769" t="str">
        <f t="shared" si="34"/>
        <v>ZK102.K268.Analysis code</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4">
      <c r="A770" t="s">
        <v>1301</v>
      </c>
      <c r="B770" t="str">
        <f t="shared" si="34"/>
        <v>ZK102.K269.Analysis code</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4">
      <c r="A771" t="s">
        <v>1302</v>
      </c>
      <c r="B771" t="str">
        <f t="shared" ref="B771:B834" si="37">+A771&amp;"."&amp;$A$1</f>
        <v>ZK102.K270.Analysis code</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4">
      <c r="A772" t="s">
        <v>1303</v>
      </c>
      <c r="B772" t="str">
        <f t="shared" si="37"/>
        <v>ZK102.K271.Analysis code</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4">
      <c r="A773" t="s">
        <v>1304</v>
      </c>
      <c r="B773" t="str">
        <f t="shared" si="37"/>
        <v>ZK102.K272.Analysis code</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4">
      <c r="A774" t="s">
        <v>1305</v>
      </c>
      <c r="B774" t="str">
        <f t="shared" si="37"/>
        <v>ZK102.K273.Analysis code</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4">
      <c r="A775" t="s">
        <v>1306</v>
      </c>
      <c r="B775" t="str">
        <f t="shared" si="37"/>
        <v>ZK102.K274.Analysis code</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4">
      <c r="A776" t="s">
        <v>1307</v>
      </c>
      <c r="B776" t="str">
        <f t="shared" si="37"/>
        <v>ZK102.K275.Analysis code</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4">
      <c r="A777" t="s">
        <v>1308</v>
      </c>
      <c r="B777" t="str">
        <f t="shared" si="37"/>
        <v>ZK102.K276.Analysis code</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4">
      <c r="A778" t="s">
        <v>1309</v>
      </c>
      <c r="B778" t="str">
        <f t="shared" si="37"/>
        <v>ZK102.K277.Analysis code</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4">
      <c r="A779" t="s">
        <v>1310</v>
      </c>
      <c r="B779" t="str">
        <f t="shared" si="37"/>
        <v>ZK102.K278.Analysis code</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4">
      <c r="A780" t="s">
        <v>1311</v>
      </c>
      <c r="B780" t="str">
        <f t="shared" si="37"/>
        <v>ZK102.K279.Analysis code</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4">
      <c r="A781" t="s">
        <v>1312</v>
      </c>
      <c r="B781" t="str">
        <f t="shared" si="37"/>
        <v>ZK102.K280.Analysis code</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4">
      <c r="A782" t="s">
        <v>1313</v>
      </c>
      <c r="B782" t="str">
        <f t="shared" si="37"/>
        <v>ZK102.K281.Analysis code</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4">
      <c r="A783" t="s">
        <v>1314</v>
      </c>
      <c r="B783" t="str">
        <f t="shared" si="37"/>
        <v>ZK102.K282.Analysis code</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4">
      <c r="A784" t="s">
        <v>1315</v>
      </c>
      <c r="B784" t="str">
        <f t="shared" si="37"/>
        <v>ZK102.K283.Analysis code</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4">
      <c r="A785" t="s">
        <v>1316</v>
      </c>
      <c r="B785" t="str">
        <f t="shared" si="37"/>
        <v>ZK102.K284.Analysis code</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4">
      <c r="A786" t="s">
        <v>1317</v>
      </c>
      <c r="B786" t="str">
        <f t="shared" si="37"/>
        <v>ZK102.K285.Analysis code</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4">
      <c r="A787" t="s">
        <v>1318</v>
      </c>
      <c r="B787" t="str">
        <f t="shared" si="37"/>
        <v>ZK102.K286.Analysis code</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4">
      <c r="A788" t="s">
        <v>1319</v>
      </c>
      <c r="B788" t="str">
        <f t="shared" si="37"/>
        <v>ZK102.K287.Analysis code</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4">
      <c r="A789" t="s">
        <v>1320</v>
      </c>
      <c r="B789" t="str">
        <f t="shared" si="37"/>
        <v>ZK102.K288.Analysis code</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4">
      <c r="A790" t="s">
        <v>1321</v>
      </c>
      <c r="B790" t="str">
        <f t="shared" si="37"/>
        <v>ZK102.K289.Analysis code</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4">
      <c r="A791" t="s">
        <v>1322</v>
      </c>
      <c r="B791" t="str">
        <f t="shared" si="37"/>
        <v>ZK102.K290.Analysis code</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4">
      <c r="A792" t="s">
        <v>1323</v>
      </c>
      <c r="B792" t="str">
        <f t="shared" si="37"/>
        <v>ZK102.K291.Analysis code</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4">
      <c r="A793" t="s">
        <v>1324</v>
      </c>
      <c r="B793" t="str">
        <f t="shared" si="37"/>
        <v>ZK102.K292.Analysis code</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4">
      <c r="A794" t="s">
        <v>1325</v>
      </c>
      <c r="B794" t="str">
        <f t="shared" si="37"/>
        <v>ZK102.K293.Analysis code</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4">
      <c r="A795" t="s">
        <v>1326</v>
      </c>
      <c r="B795" t="str">
        <f t="shared" si="37"/>
        <v>ZK102.K294.Analysis code</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4">
      <c r="A796" t="s">
        <v>1327</v>
      </c>
      <c r="B796" t="str">
        <f t="shared" si="37"/>
        <v>ZK102.K295.Analysis code</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4">
      <c r="A797" t="s">
        <v>1328</v>
      </c>
      <c r="B797" t="str">
        <f t="shared" si="37"/>
        <v>ZK102.K296.Analysis code</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4">
      <c r="A798" t="s">
        <v>1329</v>
      </c>
      <c r="B798" t="str">
        <f t="shared" si="37"/>
        <v>ZK102.K297.Analysis code</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4">
      <c r="A799" t="s">
        <v>1330</v>
      </c>
      <c r="B799" t="str">
        <f t="shared" si="37"/>
        <v>ZK102.K298.Analysis code</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4">
      <c r="A800" t="s">
        <v>1331</v>
      </c>
      <c r="B800" t="str">
        <f t="shared" si="37"/>
        <v>ZK102.K299.Analysis code</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4">
      <c r="A801" t="s">
        <v>1332</v>
      </c>
      <c r="B801" t="str">
        <f t="shared" si="37"/>
        <v>ZK102.K300.Analysis code</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 thickBot="1" x14ac:dyDescent="0.45">
      <c r="A802" t="s">
        <v>1333</v>
      </c>
      <c r="B802" t="str">
        <f t="shared" si="37"/>
        <v>ZK102.K301.Analysis code</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4">
      <c r="A803" t="s">
        <v>1334</v>
      </c>
      <c r="B803" t="str">
        <f t="shared" si="37"/>
        <v>ZK102.K302.Analysis code</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4">
      <c r="A804" t="s">
        <v>1335</v>
      </c>
      <c r="B804" t="str">
        <f t="shared" si="37"/>
        <v>ZK102.K303.Analysis code</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4">
      <c r="A805" t="s">
        <v>1336</v>
      </c>
      <c r="B805" t="str">
        <f t="shared" si="37"/>
        <v>ZK102.K304.Analysis code</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4">
      <c r="A806" t="s">
        <v>1337</v>
      </c>
      <c r="B806" t="str">
        <f t="shared" si="37"/>
        <v>ZK102.K305.Analysis code</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4">
      <c r="A807" t="s">
        <v>1338</v>
      </c>
      <c r="B807" t="str">
        <f t="shared" si="37"/>
        <v>ZK102.K306.Analysis code</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4">
      <c r="A808" t="s">
        <v>1339</v>
      </c>
      <c r="B808" t="str">
        <f t="shared" si="37"/>
        <v>ZK102.K307.Analysis code</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4">
      <c r="A809" t="s">
        <v>1340</v>
      </c>
      <c r="B809" t="str">
        <f t="shared" si="37"/>
        <v>ZK102.K308.Analysis code</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4">
      <c r="A810" t="s">
        <v>1341</v>
      </c>
      <c r="B810" t="str">
        <f t="shared" si="37"/>
        <v>ZK102.K309.Analysis code</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4">
      <c r="A811" t="s">
        <v>1342</v>
      </c>
      <c r="B811" t="str">
        <f t="shared" si="37"/>
        <v>ZK102.K310.Analysis code</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4">
      <c r="A812" t="s">
        <v>1343</v>
      </c>
      <c r="B812" t="str">
        <f t="shared" si="37"/>
        <v>ZK102.K311.Analysis code</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4">
      <c r="A813" t="s">
        <v>1344</v>
      </c>
      <c r="B813" t="str">
        <f t="shared" si="37"/>
        <v>ZK102.K312.Analysis code</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4">
      <c r="A814" t="s">
        <v>1345</v>
      </c>
      <c r="B814" t="str">
        <f t="shared" si="37"/>
        <v>ZK102.K313.Analysis code</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4">
      <c r="A815" t="s">
        <v>1346</v>
      </c>
      <c r="B815" t="str">
        <f t="shared" si="37"/>
        <v>ZK102.K314.Analysis code</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4">
      <c r="A816" t="s">
        <v>1347</v>
      </c>
      <c r="B816" t="str">
        <f t="shared" si="37"/>
        <v>ZK102.K315.Analysis code</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4">
      <c r="A817" t="s">
        <v>1348</v>
      </c>
      <c r="B817" t="str">
        <f t="shared" si="37"/>
        <v>ZK102.K316.Analysis code</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4">
      <c r="A818" t="s">
        <v>1349</v>
      </c>
      <c r="B818" t="str">
        <f t="shared" si="37"/>
        <v>ZK102.K317.Analysis code</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4">
      <c r="A819" t="s">
        <v>1350</v>
      </c>
      <c r="B819" t="str">
        <f t="shared" si="37"/>
        <v>ZK102.K318.Analysis code</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4">
      <c r="A820" t="s">
        <v>1351</v>
      </c>
      <c r="B820" t="str">
        <f t="shared" si="37"/>
        <v>ZK102.K319.Analysis code</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4">
      <c r="A821" t="s">
        <v>1352</v>
      </c>
      <c r="B821" t="str">
        <f t="shared" si="37"/>
        <v>ZK102.K320.Analysis code</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4">
      <c r="A822" t="s">
        <v>1353</v>
      </c>
      <c r="B822" t="str">
        <f t="shared" si="37"/>
        <v>ZK102.K321.Analysis code</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4">
      <c r="A823" t="s">
        <v>1354</v>
      </c>
      <c r="B823" t="str">
        <f t="shared" si="37"/>
        <v>ZK102.K322.Analysis code</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4">
      <c r="A824" t="s">
        <v>1355</v>
      </c>
      <c r="B824" t="str">
        <f t="shared" si="37"/>
        <v>ZK102.K323.Analysis code</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4">
      <c r="A825" t="s">
        <v>1356</v>
      </c>
      <c r="B825" t="str">
        <f t="shared" si="37"/>
        <v>ZK102.K324.Analysis code</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4">
      <c r="A826" t="s">
        <v>1357</v>
      </c>
      <c r="B826" t="str">
        <f t="shared" si="37"/>
        <v>ZK102.K325.Analysis code</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4">
      <c r="A827" t="s">
        <v>1358</v>
      </c>
      <c r="B827" t="str">
        <f t="shared" si="37"/>
        <v>ZK102.K326.Analysis code</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4">
      <c r="A828" t="s">
        <v>1359</v>
      </c>
      <c r="B828" t="str">
        <f t="shared" si="37"/>
        <v>ZK102.K327.Analysis code</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4">
      <c r="A829" t="s">
        <v>1360</v>
      </c>
      <c r="B829" t="str">
        <f t="shared" si="37"/>
        <v>ZK102.K328.Analysis code</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4">
      <c r="A830" t="s">
        <v>1361</v>
      </c>
      <c r="B830" t="str">
        <f t="shared" si="37"/>
        <v>ZK102.K329.Analysis code</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4">
      <c r="A831" t="s">
        <v>1362</v>
      </c>
      <c r="B831" t="str">
        <f t="shared" si="37"/>
        <v>ZK102.K330.Analysis code</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4">
      <c r="A832" t="s">
        <v>1363</v>
      </c>
      <c r="B832" t="str">
        <f t="shared" si="37"/>
        <v>ZK102.K331.Analysis code</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4">
      <c r="A833" t="s">
        <v>1364</v>
      </c>
      <c r="B833" t="str">
        <f t="shared" si="37"/>
        <v>ZK102.K332.Analysis code</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4">
      <c r="A834" t="s">
        <v>1365</v>
      </c>
      <c r="B834" t="str">
        <f t="shared" si="37"/>
        <v>ZK102.K333.Analysis code</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4">
      <c r="A835" t="s">
        <v>1366</v>
      </c>
      <c r="B835" t="str">
        <f t="shared" ref="B835:B898" si="40">+A835&amp;"."&amp;$A$1</f>
        <v>ZK102.K334.Analysis code</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4">
      <c r="A836" t="s">
        <v>1367</v>
      </c>
      <c r="B836" t="str">
        <f t="shared" si="40"/>
        <v>ZK102.K335.Analysis code</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4">
      <c r="A837" t="s">
        <v>1368</v>
      </c>
      <c r="B837" t="str">
        <f t="shared" si="40"/>
        <v>ZK102.K336.Analysis code</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4">
      <c r="A838" t="s">
        <v>1369</v>
      </c>
      <c r="B838" t="str">
        <f t="shared" si="40"/>
        <v>ZK102.K337.Analysis code</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4">
      <c r="A839" t="s">
        <v>1370</v>
      </c>
      <c r="B839" t="str">
        <f t="shared" si="40"/>
        <v>ZK102.K338.Analysis code</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4">
      <c r="A840" t="s">
        <v>1371</v>
      </c>
      <c r="B840" t="str">
        <f t="shared" si="40"/>
        <v>ZK102.K339.Analysis code</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4">
      <c r="A841" t="s">
        <v>1372</v>
      </c>
      <c r="B841" t="str">
        <f t="shared" si="40"/>
        <v>ZK102.K340.Analysis code</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4">
      <c r="A842" t="s">
        <v>1373</v>
      </c>
      <c r="B842" t="str">
        <f t="shared" si="40"/>
        <v>ZK102.K341.Analysis code</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4">
      <c r="A843" t="s">
        <v>1374</v>
      </c>
      <c r="B843" t="str">
        <f t="shared" si="40"/>
        <v>ZK102.K342.Analysis code</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4">
      <c r="A844" t="s">
        <v>1375</v>
      </c>
      <c r="B844" t="str">
        <f t="shared" si="40"/>
        <v>ZK102.K343.Analysis code</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4">
      <c r="A845" t="s">
        <v>1376</v>
      </c>
      <c r="B845" t="str">
        <f t="shared" si="40"/>
        <v>ZK102.K344.Analysis code</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4">
      <c r="A846" t="s">
        <v>1377</v>
      </c>
      <c r="B846" t="str">
        <f t="shared" si="40"/>
        <v>ZK102.K345.Analysis code</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4">
      <c r="A847" t="s">
        <v>1378</v>
      </c>
      <c r="B847" t="str">
        <f t="shared" si="40"/>
        <v>ZK102.K346.Analysis code</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4">
      <c r="A848" t="s">
        <v>1379</v>
      </c>
      <c r="B848" t="str">
        <f t="shared" si="40"/>
        <v>ZK102.K347.Analysis code</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4">
      <c r="A849" t="s">
        <v>1380</v>
      </c>
      <c r="B849" t="str">
        <f t="shared" si="40"/>
        <v>ZK102.K348.Analysis code</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4">
      <c r="A850" t="s">
        <v>1381</v>
      </c>
      <c r="B850" t="str">
        <f t="shared" si="40"/>
        <v>ZK102.K349.Analysis code</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4">
      <c r="A851" t="s">
        <v>1382</v>
      </c>
      <c r="B851" t="str">
        <f t="shared" si="40"/>
        <v>ZK102.K350.Analysis code</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4">
      <c r="A852" t="s">
        <v>1383</v>
      </c>
      <c r="B852" t="str">
        <f t="shared" si="40"/>
        <v>ZK102.K351.Analysis code</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4">
      <c r="A853" t="s">
        <v>1384</v>
      </c>
      <c r="B853" t="str">
        <f t="shared" si="40"/>
        <v>ZK102.K352.Analysis code</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4">
      <c r="A854" t="s">
        <v>1385</v>
      </c>
      <c r="B854" t="str">
        <f t="shared" si="40"/>
        <v>ZK102.K353.Analysis code</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4">
      <c r="A855" t="s">
        <v>1386</v>
      </c>
      <c r="B855" t="str">
        <f t="shared" si="40"/>
        <v>ZK102.K354.Analysis code</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4">
      <c r="A856" t="s">
        <v>1387</v>
      </c>
      <c r="B856" t="str">
        <f t="shared" si="40"/>
        <v>ZK102.K355.Analysis code</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4">
      <c r="A857" t="s">
        <v>1388</v>
      </c>
      <c r="B857" t="str">
        <f t="shared" si="40"/>
        <v>ZK102.K356.Analysis code</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4">
      <c r="A858" t="s">
        <v>1389</v>
      </c>
      <c r="B858" t="str">
        <f t="shared" si="40"/>
        <v>ZK102.K357.Analysis code</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4">
      <c r="A859" t="s">
        <v>1390</v>
      </c>
      <c r="B859" t="str">
        <f t="shared" si="40"/>
        <v>ZK102.K358.Analysis code</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4">
      <c r="A860" t="s">
        <v>1391</v>
      </c>
      <c r="B860" t="str">
        <f t="shared" si="40"/>
        <v>ZK102.K359.Analysis code</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4">
      <c r="A861" t="s">
        <v>1392</v>
      </c>
      <c r="B861" t="str">
        <f t="shared" si="40"/>
        <v>ZK102.K360.Analysis code</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4">
      <c r="A862" t="s">
        <v>1393</v>
      </c>
      <c r="B862" t="str">
        <f t="shared" si="40"/>
        <v>ZK102.K361.Analysis code</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4">
      <c r="A863" t="s">
        <v>1394</v>
      </c>
      <c r="B863" t="str">
        <f t="shared" si="40"/>
        <v>ZK102.K362.Analysis code</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4">
      <c r="A864" t="s">
        <v>1395</v>
      </c>
      <c r="B864" t="str">
        <f t="shared" si="40"/>
        <v>ZK102.K363.Analysis code</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4">
      <c r="A865" t="s">
        <v>1396</v>
      </c>
      <c r="B865" t="str">
        <f t="shared" si="40"/>
        <v>ZK102.K364.Analysis code</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4">
      <c r="A866" t="s">
        <v>1397</v>
      </c>
      <c r="B866" t="str">
        <f t="shared" si="40"/>
        <v>ZK102.K365.Analysis code</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4">
      <c r="A867" t="s">
        <v>1398</v>
      </c>
      <c r="B867" t="str">
        <f t="shared" si="40"/>
        <v>ZK102.K366.Analysis code</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4">
      <c r="A868" t="s">
        <v>1399</v>
      </c>
      <c r="B868" t="str">
        <f t="shared" si="40"/>
        <v>ZK102.K367.Analysis code</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4">
      <c r="A869" t="s">
        <v>1400</v>
      </c>
      <c r="B869" t="str">
        <f t="shared" si="40"/>
        <v>ZK102.K368.Analysis code</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4">
      <c r="A870" t="s">
        <v>1401</v>
      </c>
      <c r="B870" t="str">
        <f t="shared" si="40"/>
        <v>ZK102.K369.Analysis code</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4">
      <c r="A871" t="s">
        <v>1402</v>
      </c>
      <c r="B871" t="str">
        <f t="shared" si="40"/>
        <v>ZK102.K370.Analysis code</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4">
      <c r="A872" t="s">
        <v>1403</v>
      </c>
      <c r="B872" t="str">
        <f t="shared" si="40"/>
        <v>ZK102.K371.Analysis code</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4">
      <c r="A873" t="s">
        <v>1404</v>
      </c>
      <c r="B873" t="str">
        <f t="shared" si="40"/>
        <v>ZK102.K372.Analysis code</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4">
      <c r="A874" t="s">
        <v>1405</v>
      </c>
      <c r="B874" t="str">
        <f t="shared" si="40"/>
        <v>ZK102.K373.Analysis code</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4">
      <c r="A875" t="s">
        <v>1406</v>
      </c>
      <c r="B875" t="str">
        <f t="shared" si="40"/>
        <v>ZK102.K374.Analysis code</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4">
      <c r="A876" t="s">
        <v>1407</v>
      </c>
      <c r="B876" t="str">
        <f t="shared" si="40"/>
        <v>ZK102.K375.Analysis code</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4">
      <c r="A877" t="s">
        <v>1408</v>
      </c>
      <c r="B877" t="str">
        <f t="shared" si="40"/>
        <v>ZK102.K376.Analysis code</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4">
      <c r="A878" t="s">
        <v>1409</v>
      </c>
      <c r="B878" t="str">
        <f t="shared" si="40"/>
        <v>ZK102.K377.Analysis code</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4">
      <c r="A879" t="s">
        <v>1410</v>
      </c>
      <c r="B879" t="str">
        <f t="shared" si="40"/>
        <v>ZK102.K378.Analysis code</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4">
      <c r="A880" t="s">
        <v>1411</v>
      </c>
      <c r="B880" t="str">
        <f t="shared" si="40"/>
        <v>ZK102.K379.Analysis code</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4">
      <c r="A881" t="s">
        <v>1412</v>
      </c>
      <c r="B881" t="str">
        <f t="shared" si="40"/>
        <v>ZK102.K380.Analysis code</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4">
      <c r="A882" t="s">
        <v>1413</v>
      </c>
      <c r="B882" t="str">
        <f t="shared" si="40"/>
        <v>ZK102.K381.Analysis code</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4">
      <c r="A883" t="s">
        <v>1414</v>
      </c>
      <c r="B883" t="str">
        <f t="shared" si="40"/>
        <v>ZK102.K382.Analysis code</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4">
      <c r="A884" t="s">
        <v>1415</v>
      </c>
      <c r="B884" t="str">
        <f t="shared" si="40"/>
        <v>ZK102.K383.Analysis code</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4">
      <c r="A885" t="s">
        <v>1416</v>
      </c>
      <c r="B885" t="str">
        <f t="shared" si="40"/>
        <v>ZK102.K384.Analysis code</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4">
      <c r="A886" t="s">
        <v>1417</v>
      </c>
      <c r="B886" t="str">
        <f t="shared" si="40"/>
        <v>ZK102.K385.Analysis code</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4">
      <c r="A887" t="s">
        <v>1418</v>
      </c>
      <c r="B887" t="str">
        <f t="shared" si="40"/>
        <v>ZK102.K386.Analysis code</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4">
      <c r="A888" t="s">
        <v>1419</v>
      </c>
      <c r="B888" t="str">
        <f t="shared" si="40"/>
        <v>ZK102.K387.Analysis code</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4">
      <c r="A889" t="s">
        <v>1420</v>
      </c>
      <c r="B889" t="str">
        <f t="shared" si="40"/>
        <v>ZK102.K388.Analysis code</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4">
      <c r="A890" t="s">
        <v>1421</v>
      </c>
      <c r="B890" t="str">
        <f t="shared" si="40"/>
        <v>ZK102.K389.Analysis code</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4">
      <c r="A891" t="s">
        <v>1422</v>
      </c>
      <c r="B891" t="str">
        <f t="shared" si="40"/>
        <v>ZK102.K390.Analysis code</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4">
      <c r="A892" t="s">
        <v>1423</v>
      </c>
      <c r="B892" t="str">
        <f t="shared" si="40"/>
        <v>ZK102.K391.Analysis code</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4">
      <c r="A893" t="s">
        <v>1424</v>
      </c>
      <c r="B893" t="str">
        <f t="shared" si="40"/>
        <v>ZK102.K392.Analysis code</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4">
      <c r="A894" t="s">
        <v>1425</v>
      </c>
      <c r="B894" t="str">
        <f t="shared" si="40"/>
        <v>ZK102.K393.Analysis code</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4">
      <c r="A895" t="s">
        <v>1426</v>
      </c>
      <c r="B895" t="str">
        <f t="shared" si="40"/>
        <v>ZK102.K394.Analysis code</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4">
      <c r="A896" t="s">
        <v>1427</v>
      </c>
      <c r="B896" t="str">
        <f t="shared" si="40"/>
        <v>ZK102.K395.Analysis code</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4">
      <c r="A897" t="s">
        <v>1428</v>
      </c>
      <c r="B897" t="str">
        <f t="shared" si="40"/>
        <v>ZK102.K396.Analysis code</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4">
      <c r="A898" t="s">
        <v>1429</v>
      </c>
      <c r="B898" t="str">
        <f t="shared" si="40"/>
        <v>ZK102.K397.Analysis code</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4">
      <c r="A899" t="s">
        <v>1430</v>
      </c>
      <c r="B899" t="str">
        <f t="shared" ref="B899:B962" si="43">+A899&amp;"."&amp;$A$1</f>
        <v>ZK102.K398.Analysis code</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4">
      <c r="A900" t="s">
        <v>1431</v>
      </c>
      <c r="B900" t="str">
        <f t="shared" si="43"/>
        <v>ZK102.K399.Analysis code</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4">
      <c r="A901" t="s">
        <v>1432</v>
      </c>
      <c r="B901" t="str">
        <f t="shared" si="43"/>
        <v>ZK103.K100.Analysis code</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 thickBot="1" x14ac:dyDescent="0.45">
      <c r="A902" t="s">
        <v>1433</v>
      </c>
      <c r="B902" t="str">
        <f t="shared" si="43"/>
        <v>ZK103.K101.Analysis code</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4">
      <c r="A903" t="s">
        <v>1434</v>
      </c>
      <c r="B903" t="str">
        <f t="shared" si="43"/>
        <v>ZK103.K102.Analysis code</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4">
      <c r="A904" t="s">
        <v>1435</v>
      </c>
      <c r="B904" t="str">
        <f t="shared" si="43"/>
        <v>ZK103.K103.Analysis code</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4">
      <c r="A905" t="s">
        <v>1436</v>
      </c>
      <c r="B905" t="str">
        <f t="shared" si="43"/>
        <v>ZK103.K104.Analysis code</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4">
      <c r="A906" t="s">
        <v>1437</v>
      </c>
      <c r="B906" t="str">
        <f t="shared" si="43"/>
        <v>ZK103.K105.Analysis code</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4">
      <c r="A907" t="s">
        <v>1438</v>
      </c>
      <c r="B907" t="str">
        <f t="shared" si="43"/>
        <v>ZK103.K106.Analysis code</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4">
      <c r="A908" t="s">
        <v>1439</v>
      </c>
      <c r="B908" t="str">
        <f t="shared" si="43"/>
        <v>ZK103.K107.Analysis code</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4">
      <c r="A909" t="s">
        <v>1440</v>
      </c>
      <c r="B909" t="str">
        <f t="shared" si="43"/>
        <v>ZK103.K108.Analysis code</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4">
      <c r="A910" t="s">
        <v>1441</v>
      </c>
      <c r="B910" t="str">
        <f t="shared" si="43"/>
        <v>ZK103.K109.Analysis code</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4">
      <c r="A911" t="s">
        <v>1442</v>
      </c>
      <c r="B911" t="str">
        <f t="shared" si="43"/>
        <v>ZK103.K110.Analysis code</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4">
      <c r="A912" t="s">
        <v>1443</v>
      </c>
      <c r="B912" t="str">
        <f t="shared" si="43"/>
        <v>ZK103.K111.Analysis code</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4">
      <c r="A913" t="s">
        <v>1444</v>
      </c>
      <c r="B913" t="str">
        <f t="shared" si="43"/>
        <v>ZK103.K112.Analysis code</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4">
      <c r="A914" t="s">
        <v>1445</v>
      </c>
      <c r="B914" t="str">
        <f t="shared" si="43"/>
        <v>ZK103.K113.Analysis code</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4">
      <c r="A915" t="s">
        <v>1446</v>
      </c>
      <c r="B915" t="str">
        <f t="shared" si="43"/>
        <v>ZK103.K114.Analysis code</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4">
      <c r="A916" t="s">
        <v>1447</v>
      </c>
      <c r="B916" t="str">
        <f t="shared" si="43"/>
        <v>ZK103.K115.Analysis code</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4">
      <c r="A917" t="s">
        <v>1448</v>
      </c>
      <c r="B917" t="str">
        <f t="shared" si="43"/>
        <v>ZK103.K116.Analysis code</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4">
      <c r="A918" t="s">
        <v>1449</v>
      </c>
      <c r="B918" t="str">
        <f t="shared" si="43"/>
        <v>ZK103.K117.Analysis code</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4">
      <c r="A919" t="s">
        <v>1450</v>
      </c>
      <c r="B919" t="str">
        <f t="shared" si="43"/>
        <v>ZK103.K118.Analysis code</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4">
      <c r="A920" t="s">
        <v>1451</v>
      </c>
      <c r="B920" t="str">
        <f t="shared" si="43"/>
        <v>ZK103.K119.Analysis code</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4">
      <c r="A921" t="s">
        <v>1452</v>
      </c>
      <c r="B921" t="str">
        <f t="shared" si="43"/>
        <v>ZK103.K120.Analysis code</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4">
      <c r="A922" t="s">
        <v>1453</v>
      </c>
      <c r="B922" t="str">
        <f t="shared" si="43"/>
        <v>ZK103.K121.Analysis code</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4">
      <c r="A923" t="s">
        <v>1454</v>
      </c>
      <c r="B923" t="str">
        <f t="shared" si="43"/>
        <v>ZK103.K122.Analysis code</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4">
      <c r="A924" t="s">
        <v>1455</v>
      </c>
      <c r="B924" t="str">
        <f t="shared" si="43"/>
        <v>ZK103.K123.Analysis code</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4">
      <c r="A925" t="s">
        <v>1456</v>
      </c>
      <c r="B925" t="str">
        <f t="shared" si="43"/>
        <v>ZK103.K124.Analysis code</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4">
      <c r="A926" t="s">
        <v>1457</v>
      </c>
      <c r="B926" t="str">
        <f t="shared" si="43"/>
        <v>ZK103.K125.Analysis code</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4">
      <c r="A927" t="s">
        <v>1458</v>
      </c>
      <c r="B927" t="str">
        <f t="shared" si="43"/>
        <v>ZK103.K126.Analysis code</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4">
      <c r="A928" t="s">
        <v>1459</v>
      </c>
      <c r="B928" t="str">
        <f t="shared" si="43"/>
        <v>ZK103.K127.Analysis code</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4">
      <c r="A929" t="s">
        <v>1460</v>
      </c>
      <c r="B929" t="str">
        <f t="shared" si="43"/>
        <v>ZK103.K128.Analysis code</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4">
      <c r="A930" t="s">
        <v>1461</v>
      </c>
      <c r="B930" t="str">
        <f t="shared" si="43"/>
        <v>ZK103.K129.Analysis code</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4">
      <c r="A931" t="s">
        <v>1462</v>
      </c>
      <c r="B931" t="str">
        <f t="shared" si="43"/>
        <v>ZK103.K130.Analysis code</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4">
      <c r="A932" t="s">
        <v>1463</v>
      </c>
      <c r="B932" t="str">
        <f t="shared" si="43"/>
        <v>ZK103.K131.Analysis code</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4">
      <c r="A933" t="s">
        <v>1464</v>
      </c>
      <c r="B933" t="str">
        <f t="shared" si="43"/>
        <v>ZK103.K132.Analysis code</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4">
      <c r="A934" t="s">
        <v>1465</v>
      </c>
      <c r="B934" t="str">
        <f t="shared" si="43"/>
        <v>ZK103.K133.Analysis code</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4">
      <c r="A935" t="s">
        <v>1466</v>
      </c>
      <c r="B935" t="str">
        <f t="shared" si="43"/>
        <v>ZK103.K134.Analysis code</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4">
      <c r="A936" t="s">
        <v>1467</v>
      </c>
      <c r="B936" t="str">
        <f t="shared" si="43"/>
        <v>ZK103.K135.Analysis code</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4">
      <c r="A937" t="s">
        <v>1468</v>
      </c>
      <c r="B937" t="str">
        <f t="shared" si="43"/>
        <v>ZK103.K136.Analysis code</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4">
      <c r="A938" t="s">
        <v>1469</v>
      </c>
      <c r="B938" t="str">
        <f t="shared" si="43"/>
        <v>ZK103.K137.Analysis code</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4">
      <c r="A939" t="s">
        <v>1470</v>
      </c>
      <c r="B939" t="str">
        <f t="shared" si="43"/>
        <v>ZK103.K138.Analysis code</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4">
      <c r="A940" t="s">
        <v>1471</v>
      </c>
      <c r="B940" t="str">
        <f t="shared" si="43"/>
        <v>ZK103.K139.Analysis code</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4">
      <c r="A941" t="s">
        <v>1472</v>
      </c>
      <c r="B941" t="str">
        <f t="shared" si="43"/>
        <v>ZK103.K140.Analysis code</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4">
      <c r="A942" t="s">
        <v>1473</v>
      </c>
      <c r="B942" t="str">
        <f t="shared" si="43"/>
        <v>ZK103.K141.Analysis code</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4">
      <c r="A943" t="s">
        <v>1474</v>
      </c>
      <c r="B943" t="str">
        <f t="shared" si="43"/>
        <v>ZK103.K142.Analysis code</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4">
      <c r="A944" t="s">
        <v>1475</v>
      </c>
      <c r="B944" t="str">
        <f t="shared" si="43"/>
        <v>ZK103.K143.Analysis code</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4">
      <c r="A945" t="s">
        <v>1476</v>
      </c>
      <c r="B945" t="str">
        <f t="shared" si="43"/>
        <v>ZK103.K144.Analysis code</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4">
      <c r="A946" t="s">
        <v>1477</v>
      </c>
      <c r="B946" t="str">
        <f t="shared" si="43"/>
        <v>ZK103.K145.Analysis code</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4">
      <c r="A947" t="s">
        <v>1478</v>
      </c>
      <c r="B947" t="str">
        <f t="shared" si="43"/>
        <v>ZK103.K146.Analysis code</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4">
      <c r="A948" t="s">
        <v>1479</v>
      </c>
      <c r="B948" t="str">
        <f t="shared" si="43"/>
        <v>ZK103.K147.Analysis code</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4">
      <c r="A949" t="s">
        <v>1480</v>
      </c>
      <c r="B949" t="str">
        <f t="shared" si="43"/>
        <v>ZK103.K148.Analysis code</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4">
      <c r="A950" t="s">
        <v>1481</v>
      </c>
      <c r="B950" t="str">
        <f t="shared" si="43"/>
        <v>ZK103.K149.Analysis code</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4">
      <c r="A951" t="s">
        <v>1482</v>
      </c>
      <c r="B951" t="str">
        <f t="shared" si="43"/>
        <v>ZK103.K150.Analysis code</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4">
      <c r="A952" t="s">
        <v>1483</v>
      </c>
      <c r="B952" t="str">
        <f t="shared" si="43"/>
        <v>ZK103.K151.Analysis code</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4">
      <c r="A953" t="s">
        <v>1484</v>
      </c>
      <c r="B953" t="str">
        <f t="shared" si="43"/>
        <v>ZK103.K152.Analysis code</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4">
      <c r="A954" t="s">
        <v>1485</v>
      </c>
      <c r="B954" t="str">
        <f t="shared" si="43"/>
        <v>ZK103.K153.Analysis code</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4">
      <c r="A955" t="s">
        <v>1486</v>
      </c>
      <c r="B955" t="str">
        <f t="shared" si="43"/>
        <v>ZK103.K154.Analysis code</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4">
      <c r="A956" t="s">
        <v>1487</v>
      </c>
      <c r="B956" t="str">
        <f t="shared" si="43"/>
        <v>ZK103.K155.Analysis code</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4">
      <c r="A957" t="s">
        <v>1488</v>
      </c>
      <c r="B957" t="str">
        <f t="shared" si="43"/>
        <v>ZK103.K156.Analysis code</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4">
      <c r="A958" t="s">
        <v>1489</v>
      </c>
      <c r="B958" t="str">
        <f t="shared" si="43"/>
        <v>ZK103.K157.Analysis code</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4">
      <c r="A959" t="s">
        <v>1490</v>
      </c>
      <c r="B959" t="str">
        <f t="shared" si="43"/>
        <v>ZK103.K158.Analysis code</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4">
      <c r="A960" t="s">
        <v>1491</v>
      </c>
      <c r="B960" t="str">
        <f t="shared" si="43"/>
        <v>ZK103.K159.Analysis code</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4">
      <c r="A961" t="s">
        <v>1492</v>
      </c>
      <c r="B961" t="str">
        <f t="shared" si="43"/>
        <v>ZK103.K160.Analysis code</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4">
      <c r="A962" t="s">
        <v>1493</v>
      </c>
      <c r="B962" t="str">
        <f t="shared" si="43"/>
        <v>ZK103.K161.Analysis code</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4">
      <c r="A963" t="s">
        <v>1494</v>
      </c>
      <c r="B963" t="str">
        <f t="shared" ref="B963:B1026" si="46">+A963&amp;"."&amp;$A$1</f>
        <v>ZK103.K162.Analysis code</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4">
      <c r="A964" t="s">
        <v>1495</v>
      </c>
      <c r="B964" t="str">
        <f t="shared" si="46"/>
        <v>ZK103.K163.Analysis code</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4">
      <c r="A965" t="s">
        <v>1496</v>
      </c>
      <c r="B965" t="str">
        <f t="shared" si="46"/>
        <v>ZK103.K164.Analysis code</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4">
      <c r="A966" t="s">
        <v>1497</v>
      </c>
      <c r="B966" t="str">
        <f t="shared" si="46"/>
        <v>ZK103.K165.Analysis code</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4">
      <c r="A967" t="s">
        <v>1498</v>
      </c>
      <c r="B967" t="str">
        <f t="shared" si="46"/>
        <v>ZK103.K166.Analysis code</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4">
      <c r="A968" t="s">
        <v>1499</v>
      </c>
      <c r="B968" t="str">
        <f t="shared" si="46"/>
        <v>ZK103.K167.Analysis code</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4">
      <c r="A969" t="s">
        <v>1500</v>
      </c>
      <c r="B969" t="str">
        <f t="shared" si="46"/>
        <v>ZK103.K168.Analysis code</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4">
      <c r="A970" t="s">
        <v>1501</v>
      </c>
      <c r="B970" t="str">
        <f t="shared" si="46"/>
        <v>ZK103.K169.Analysis code</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4">
      <c r="A971" t="s">
        <v>1502</v>
      </c>
      <c r="B971" t="str">
        <f t="shared" si="46"/>
        <v>ZK103.K170.Analysis code</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4">
      <c r="A972" t="s">
        <v>1503</v>
      </c>
      <c r="B972" t="str">
        <f t="shared" si="46"/>
        <v>ZK103.K171.Analysis code</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4">
      <c r="A973" t="s">
        <v>1504</v>
      </c>
      <c r="B973" t="str">
        <f t="shared" si="46"/>
        <v>ZK103.K172.Analysis code</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4">
      <c r="A974" t="s">
        <v>1505</v>
      </c>
      <c r="B974" t="str">
        <f t="shared" si="46"/>
        <v>ZK103.K173.Analysis code</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4">
      <c r="A975" t="s">
        <v>1506</v>
      </c>
      <c r="B975" t="str">
        <f t="shared" si="46"/>
        <v>ZK103.K174.Analysis code</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4">
      <c r="A976" t="s">
        <v>1507</v>
      </c>
      <c r="B976" t="str">
        <f t="shared" si="46"/>
        <v>ZK103.K175.Analysis code</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4">
      <c r="A977" t="s">
        <v>1508</v>
      </c>
      <c r="B977" t="str">
        <f t="shared" si="46"/>
        <v>ZK103.K176.Analysis code</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4">
      <c r="A978" t="s">
        <v>1509</v>
      </c>
      <c r="B978" t="str">
        <f t="shared" si="46"/>
        <v>ZK103.K177.Analysis code</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4">
      <c r="A979" t="s">
        <v>1510</v>
      </c>
      <c r="B979" t="str">
        <f t="shared" si="46"/>
        <v>ZK103.K178.Analysis code</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4">
      <c r="A980" t="s">
        <v>1511</v>
      </c>
      <c r="B980" t="str">
        <f t="shared" si="46"/>
        <v>ZK103.K179.Analysis code</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4">
      <c r="A981" t="s">
        <v>1512</v>
      </c>
      <c r="B981" t="str">
        <f t="shared" si="46"/>
        <v>ZK103.K180.Analysis code</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4">
      <c r="A982" t="s">
        <v>1513</v>
      </c>
      <c r="B982" t="str">
        <f t="shared" si="46"/>
        <v>ZK103.K181.Analysis code</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4">
      <c r="A983" t="s">
        <v>1514</v>
      </c>
      <c r="B983" t="str">
        <f t="shared" si="46"/>
        <v>ZK103.K182.Analysis code</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4">
      <c r="A984" t="s">
        <v>1515</v>
      </c>
      <c r="B984" t="str">
        <f t="shared" si="46"/>
        <v>ZK103.K183.Analysis code</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4">
      <c r="A985" t="s">
        <v>1516</v>
      </c>
      <c r="B985" t="str">
        <f t="shared" si="46"/>
        <v>ZK103.K184.Analysis code</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4">
      <c r="A986" t="s">
        <v>1517</v>
      </c>
      <c r="B986" t="str">
        <f t="shared" si="46"/>
        <v>ZK103.K185.Analysis code</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4">
      <c r="A987" t="s">
        <v>1518</v>
      </c>
      <c r="B987" t="str">
        <f t="shared" si="46"/>
        <v>ZK103.K186.Analysis code</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4">
      <c r="A988" t="s">
        <v>1519</v>
      </c>
      <c r="B988" t="str">
        <f t="shared" si="46"/>
        <v>ZK103.K187.Analysis code</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4">
      <c r="A989" t="s">
        <v>1520</v>
      </c>
      <c r="B989" t="str">
        <f t="shared" si="46"/>
        <v>ZK103.K188.Analysis code</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4">
      <c r="A990" t="s">
        <v>1521</v>
      </c>
      <c r="B990" t="str">
        <f t="shared" si="46"/>
        <v>ZK103.K189.Analysis code</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4">
      <c r="A991" t="s">
        <v>1522</v>
      </c>
      <c r="B991" t="str">
        <f t="shared" si="46"/>
        <v>ZK103.K190.Analysis code</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4">
      <c r="A992" t="s">
        <v>1523</v>
      </c>
      <c r="B992" t="str">
        <f t="shared" si="46"/>
        <v>ZK103.K191.Analysis code</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4">
      <c r="A993" t="s">
        <v>1524</v>
      </c>
      <c r="B993" t="str">
        <f t="shared" si="46"/>
        <v>ZK103.K192.Analysis code</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4">
      <c r="A994" t="s">
        <v>1525</v>
      </c>
      <c r="B994" t="str">
        <f t="shared" si="46"/>
        <v>ZK103.K193.Analysis code</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4">
      <c r="A995" t="s">
        <v>1526</v>
      </c>
      <c r="B995" t="str">
        <f t="shared" si="46"/>
        <v>ZK103.K194.Analysis code</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4">
      <c r="A996" t="s">
        <v>1527</v>
      </c>
      <c r="B996" t="str">
        <f t="shared" si="46"/>
        <v>ZK103.K195.Analysis code</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4">
      <c r="A997" t="s">
        <v>1528</v>
      </c>
      <c r="B997" t="str">
        <f t="shared" si="46"/>
        <v>ZK103.K196.Analysis code</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4">
      <c r="A998" t="s">
        <v>1529</v>
      </c>
      <c r="B998" t="str">
        <f t="shared" si="46"/>
        <v>ZK103.K197.Analysis code</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4">
      <c r="A999" t="s">
        <v>1530</v>
      </c>
      <c r="B999" t="str">
        <f t="shared" si="46"/>
        <v>ZK103.K198.Analysis code</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4">
      <c r="A1000" t="s">
        <v>1531</v>
      </c>
      <c r="B1000" t="str">
        <f t="shared" si="46"/>
        <v>ZK103.K199.Analysis code</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4">
      <c r="A1001" t="s">
        <v>1532</v>
      </c>
      <c r="B1001" t="str">
        <f t="shared" si="46"/>
        <v>ZK103.K200.Analysis code</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 thickBot="1" x14ac:dyDescent="0.45">
      <c r="A1002" t="s">
        <v>1533</v>
      </c>
      <c r="B1002" t="str">
        <f t="shared" si="46"/>
        <v>ZK103.K201.Analysis code</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4">
      <c r="A1003" t="s">
        <v>1534</v>
      </c>
      <c r="B1003" t="str">
        <f t="shared" si="46"/>
        <v>ZK103.K202.Analysis code</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4">
      <c r="A1004" t="s">
        <v>1535</v>
      </c>
      <c r="B1004" t="str">
        <f t="shared" si="46"/>
        <v>ZK103.K203.Analysis code</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4">
      <c r="A1005" t="s">
        <v>1536</v>
      </c>
      <c r="B1005" t="str">
        <f t="shared" si="46"/>
        <v>ZK103.K204.Analysis code</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4">
      <c r="A1006" t="s">
        <v>1537</v>
      </c>
      <c r="B1006" t="str">
        <f t="shared" si="46"/>
        <v>ZK103.K205.Analysis code</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4">
      <c r="A1007" t="s">
        <v>1538</v>
      </c>
      <c r="B1007" t="str">
        <f t="shared" si="46"/>
        <v>ZK103.K206.Analysis code</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4">
      <c r="A1008" t="s">
        <v>1539</v>
      </c>
      <c r="B1008" t="str">
        <f t="shared" si="46"/>
        <v>ZK103.K207.Analysis code</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4">
      <c r="A1009" t="s">
        <v>1540</v>
      </c>
      <c r="B1009" t="str">
        <f t="shared" si="46"/>
        <v>ZK103.K208.Analysis code</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4">
      <c r="A1010" t="s">
        <v>1541</v>
      </c>
      <c r="B1010" t="str">
        <f t="shared" si="46"/>
        <v>ZK103.K209.Analysis code</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4">
      <c r="A1011" t="s">
        <v>1542</v>
      </c>
      <c r="B1011" t="str">
        <f t="shared" si="46"/>
        <v>ZK103.K210.Analysis code</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4">
      <c r="A1012" t="s">
        <v>1543</v>
      </c>
      <c r="B1012" t="str">
        <f t="shared" si="46"/>
        <v>ZK103.K211.Analysis code</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4">
      <c r="A1013" t="s">
        <v>1544</v>
      </c>
      <c r="B1013" t="str">
        <f t="shared" si="46"/>
        <v>ZK103.K212.Analysis code</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4">
      <c r="A1014" t="s">
        <v>1545</v>
      </c>
      <c r="B1014" t="str">
        <f t="shared" si="46"/>
        <v>ZK103.K213.Analysis code</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4">
      <c r="A1015" t="s">
        <v>1546</v>
      </c>
      <c r="B1015" t="str">
        <f t="shared" si="46"/>
        <v>ZK103.K214.Analysis code</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4">
      <c r="A1016" t="s">
        <v>1547</v>
      </c>
      <c r="B1016" t="str">
        <f t="shared" si="46"/>
        <v>ZK103.K215.Analysis code</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4">
      <c r="A1017" t="s">
        <v>1548</v>
      </c>
      <c r="B1017" t="str">
        <f t="shared" si="46"/>
        <v>ZK103.K216.Analysis code</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4">
      <c r="A1018" t="s">
        <v>1549</v>
      </c>
      <c r="B1018" t="str">
        <f t="shared" si="46"/>
        <v>ZK103.K217.Analysis code</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4">
      <c r="A1019" t="s">
        <v>1550</v>
      </c>
      <c r="B1019" t="str">
        <f t="shared" si="46"/>
        <v>ZK103.K218.Analysis code</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4">
      <c r="A1020" t="s">
        <v>1551</v>
      </c>
      <c r="B1020" t="str">
        <f t="shared" si="46"/>
        <v>ZK103.K219.Analysis code</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4">
      <c r="A1021" t="s">
        <v>1552</v>
      </c>
      <c r="B1021" t="str">
        <f t="shared" si="46"/>
        <v>ZK103.K220.Analysis code</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4">
      <c r="A1022" t="s">
        <v>1553</v>
      </c>
      <c r="B1022" t="str">
        <f t="shared" si="46"/>
        <v>ZK103.K221.Analysis code</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4">
      <c r="A1023" t="s">
        <v>1554</v>
      </c>
      <c r="B1023" t="str">
        <f t="shared" si="46"/>
        <v>ZK103.K222.Analysis code</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4">
      <c r="A1024" t="s">
        <v>1555</v>
      </c>
      <c r="B1024" t="str">
        <f t="shared" si="46"/>
        <v>ZK103.K223.Analysis code</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4">
      <c r="A1025" t="s">
        <v>1556</v>
      </c>
      <c r="B1025" t="str">
        <f t="shared" si="46"/>
        <v>ZK103.K224.Analysis code</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4">
      <c r="A1026" t="s">
        <v>1557</v>
      </c>
      <c r="B1026" t="str">
        <f t="shared" si="46"/>
        <v>ZK103.K225.Analysis code</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4">
      <c r="A1027" t="s">
        <v>1558</v>
      </c>
      <c r="B1027" t="str">
        <f t="shared" ref="B1027:B1090" si="49">+A1027&amp;"."&amp;$A$1</f>
        <v>ZK103.K226.Analysis code</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4">
      <c r="A1028" t="s">
        <v>1559</v>
      </c>
      <c r="B1028" t="str">
        <f t="shared" si="49"/>
        <v>ZK103.K227.Analysis code</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4">
      <c r="A1029" t="s">
        <v>1560</v>
      </c>
      <c r="B1029" t="str">
        <f t="shared" si="49"/>
        <v>ZK103.K228.Analysis code</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4">
      <c r="A1030" t="s">
        <v>1561</v>
      </c>
      <c r="B1030" t="str">
        <f t="shared" si="49"/>
        <v>ZK103.K229.Analysis code</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4">
      <c r="A1031" t="s">
        <v>1562</v>
      </c>
      <c r="B1031" t="str">
        <f t="shared" si="49"/>
        <v>ZK103.K230.Analysis code</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4">
      <c r="A1032" t="s">
        <v>1563</v>
      </c>
      <c r="B1032" t="str">
        <f t="shared" si="49"/>
        <v>ZK103.K231.Analysis code</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4">
      <c r="A1033" t="s">
        <v>1564</v>
      </c>
      <c r="B1033" t="str">
        <f t="shared" si="49"/>
        <v>ZK103.K232.Analysis code</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4">
      <c r="A1034" t="s">
        <v>1565</v>
      </c>
      <c r="B1034" t="str">
        <f t="shared" si="49"/>
        <v>ZK103.K233.Analysis code</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4">
      <c r="A1035" t="s">
        <v>1566</v>
      </c>
      <c r="B1035" t="str">
        <f t="shared" si="49"/>
        <v>ZK103.K234.Analysis code</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4">
      <c r="A1036" t="s">
        <v>1567</v>
      </c>
      <c r="B1036" t="str">
        <f t="shared" si="49"/>
        <v>ZK103.K235.Analysis code</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4">
      <c r="A1037" t="s">
        <v>1568</v>
      </c>
      <c r="B1037" t="str">
        <f t="shared" si="49"/>
        <v>ZK103.K236.Analysis code</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4">
      <c r="A1038" t="s">
        <v>1569</v>
      </c>
      <c r="B1038" t="str">
        <f t="shared" si="49"/>
        <v>ZK103.K237.Analysis code</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4">
      <c r="A1039" t="s">
        <v>1570</v>
      </c>
      <c r="B1039" t="str">
        <f t="shared" si="49"/>
        <v>ZK103.K238.Analysis code</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4">
      <c r="A1040" t="s">
        <v>1571</v>
      </c>
      <c r="B1040" t="str">
        <f t="shared" si="49"/>
        <v>ZK103.K239.Analysis code</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4">
      <c r="A1041" t="s">
        <v>1572</v>
      </c>
      <c r="B1041" t="str">
        <f t="shared" si="49"/>
        <v>ZK103.K240.Analysis code</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4">
      <c r="A1042" t="s">
        <v>1573</v>
      </c>
      <c r="B1042" t="str">
        <f t="shared" si="49"/>
        <v>ZK103.K241.Analysis code</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4">
      <c r="A1043" t="s">
        <v>1574</v>
      </c>
      <c r="B1043" t="str">
        <f t="shared" si="49"/>
        <v>ZK103.K242.Analysis code</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4">
      <c r="A1044" t="s">
        <v>1575</v>
      </c>
      <c r="B1044" t="str">
        <f t="shared" si="49"/>
        <v>ZK103.K243.Analysis code</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4">
      <c r="A1045" t="s">
        <v>1576</v>
      </c>
      <c r="B1045" t="str">
        <f t="shared" si="49"/>
        <v>ZK103.K244.Analysis code</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4">
      <c r="A1046" t="s">
        <v>1577</v>
      </c>
      <c r="B1046" t="str">
        <f t="shared" si="49"/>
        <v>ZK103.K245.Analysis code</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4">
      <c r="A1047" t="s">
        <v>1578</v>
      </c>
      <c r="B1047" t="str">
        <f t="shared" si="49"/>
        <v>ZK103.K246.Analysis code</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4">
      <c r="A1048" t="s">
        <v>1579</v>
      </c>
      <c r="B1048" t="str">
        <f t="shared" si="49"/>
        <v>ZK103.K247.Analysis code</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4">
      <c r="A1049" t="s">
        <v>1580</v>
      </c>
      <c r="B1049" t="str">
        <f t="shared" si="49"/>
        <v>ZK103.K248.Analysis code</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4">
      <c r="A1050" t="s">
        <v>1581</v>
      </c>
      <c r="B1050" t="str">
        <f t="shared" si="49"/>
        <v>ZK103.K249.Analysis code</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4">
      <c r="A1051" t="s">
        <v>1582</v>
      </c>
      <c r="B1051" t="str">
        <f t="shared" si="49"/>
        <v>ZK103.K250.Analysis code</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4">
      <c r="A1052" t="s">
        <v>1583</v>
      </c>
      <c r="B1052" t="str">
        <f t="shared" si="49"/>
        <v>ZK103.K251.Analysis code</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4">
      <c r="A1053" t="s">
        <v>1584</v>
      </c>
      <c r="B1053" t="str">
        <f t="shared" si="49"/>
        <v>ZK103.K252.Analysis code</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4">
      <c r="A1054" t="s">
        <v>1585</v>
      </c>
      <c r="B1054" t="str">
        <f t="shared" si="49"/>
        <v>ZK103.K253.Analysis code</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4">
      <c r="A1055" t="s">
        <v>1586</v>
      </c>
      <c r="B1055" t="str">
        <f t="shared" si="49"/>
        <v>ZK103.K254.Analysis code</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4">
      <c r="A1056" t="s">
        <v>1587</v>
      </c>
      <c r="B1056" t="str">
        <f t="shared" si="49"/>
        <v>ZK103.K255.Analysis code</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4">
      <c r="A1057" t="s">
        <v>1588</v>
      </c>
      <c r="B1057" t="str">
        <f t="shared" si="49"/>
        <v>ZK103.K256.Analysis code</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4">
      <c r="A1058" t="s">
        <v>1589</v>
      </c>
      <c r="B1058" t="str">
        <f t="shared" si="49"/>
        <v>ZK103.K257.Analysis code</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4">
      <c r="A1059" t="s">
        <v>1590</v>
      </c>
      <c r="B1059" t="str">
        <f t="shared" si="49"/>
        <v>ZK103.K258.Analysis code</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4">
      <c r="A1060" t="s">
        <v>1591</v>
      </c>
      <c r="B1060" t="str">
        <f t="shared" si="49"/>
        <v>ZK103.K259.Analysis code</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4">
      <c r="A1061" t="s">
        <v>1592</v>
      </c>
      <c r="B1061" t="str">
        <f t="shared" si="49"/>
        <v>ZK103.K260.Analysis code</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4">
      <c r="A1062" t="s">
        <v>1593</v>
      </c>
      <c r="B1062" t="str">
        <f t="shared" si="49"/>
        <v>ZK103.K261.Analysis code</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4">
      <c r="A1063" t="s">
        <v>1594</v>
      </c>
      <c r="B1063" t="str">
        <f t="shared" si="49"/>
        <v>ZK103.K262.Analysis code</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4">
      <c r="A1064" t="s">
        <v>1595</v>
      </c>
      <c r="B1064" t="str">
        <f t="shared" si="49"/>
        <v>ZK103.K263.Analysis code</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4">
      <c r="A1065" t="s">
        <v>1596</v>
      </c>
      <c r="B1065" t="str">
        <f t="shared" si="49"/>
        <v>ZK103.K264.Analysis code</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4">
      <c r="A1066" t="s">
        <v>1597</v>
      </c>
      <c r="B1066" t="str">
        <f t="shared" si="49"/>
        <v>ZK103.K265.Analysis code</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4">
      <c r="A1067" t="s">
        <v>1598</v>
      </c>
      <c r="B1067" t="str">
        <f t="shared" si="49"/>
        <v>ZK103.K266.Analysis code</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4">
      <c r="A1068" t="s">
        <v>1599</v>
      </c>
      <c r="B1068" t="str">
        <f t="shared" si="49"/>
        <v>ZK103.K267.Analysis code</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4">
      <c r="A1069" t="s">
        <v>1600</v>
      </c>
      <c r="B1069" t="str">
        <f t="shared" si="49"/>
        <v>ZK103.K268.Analysis code</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4">
      <c r="A1070" t="s">
        <v>1601</v>
      </c>
      <c r="B1070" t="str">
        <f t="shared" si="49"/>
        <v>ZK103.K269.Analysis code</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4">
      <c r="A1071" t="s">
        <v>1602</v>
      </c>
      <c r="B1071" t="str">
        <f t="shared" si="49"/>
        <v>ZK103.K270.Analysis code</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4">
      <c r="A1072" t="s">
        <v>1603</v>
      </c>
      <c r="B1072" t="str">
        <f t="shared" si="49"/>
        <v>ZK103.K271.Analysis code</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4">
      <c r="A1073" t="s">
        <v>1604</v>
      </c>
      <c r="B1073" t="str">
        <f t="shared" si="49"/>
        <v>ZK103.K272.Analysis code</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4">
      <c r="A1074" t="s">
        <v>1605</v>
      </c>
      <c r="B1074" t="str">
        <f t="shared" si="49"/>
        <v>ZK103.K273.Analysis code</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4">
      <c r="A1075" t="s">
        <v>1606</v>
      </c>
      <c r="B1075" t="str">
        <f t="shared" si="49"/>
        <v>ZK103.K274.Analysis code</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4">
      <c r="A1076" t="s">
        <v>1607</v>
      </c>
      <c r="B1076" t="str">
        <f t="shared" si="49"/>
        <v>ZK103.K275.Analysis code</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4">
      <c r="A1077" t="s">
        <v>1608</v>
      </c>
      <c r="B1077" t="str">
        <f t="shared" si="49"/>
        <v>ZK103.K276.Analysis code</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4">
      <c r="A1078" t="s">
        <v>1609</v>
      </c>
      <c r="B1078" t="str">
        <f t="shared" si="49"/>
        <v>ZK103.K277.Analysis code</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4">
      <c r="A1079" t="s">
        <v>1610</v>
      </c>
      <c r="B1079" t="str">
        <f t="shared" si="49"/>
        <v>ZK103.K278.Analysis code</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4">
      <c r="A1080" t="s">
        <v>1611</v>
      </c>
      <c r="B1080" t="str">
        <f t="shared" si="49"/>
        <v>ZK103.K279.Analysis code</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4">
      <c r="A1081" t="s">
        <v>1612</v>
      </c>
      <c r="B1081" t="str">
        <f t="shared" si="49"/>
        <v>ZK103.K280.Analysis code</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4">
      <c r="A1082" t="s">
        <v>1613</v>
      </c>
      <c r="B1082" t="str">
        <f t="shared" si="49"/>
        <v>ZK103.K281.Analysis code</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4">
      <c r="A1083" t="s">
        <v>1614</v>
      </c>
      <c r="B1083" t="str">
        <f t="shared" si="49"/>
        <v>ZK103.K282.Analysis code</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4">
      <c r="A1084" t="s">
        <v>1615</v>
      </c>
      <c r="B1084" t="str">
        <f t="shared" si="49"/>
        <v>ZK103.K283.Analysis code</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4">
      <c r="A1085" t="s">
        <v>1616</v>
      </c>
      <c r="B1085" t="str">
        <f t="shared" si="49"/>
        <v>ZK103.K284.Analysis code</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4">
      <c r="A1086" t="s">
        <v>1617</v>
      </c>
      <c r="B1086" t="str">
        <f t="shared" si="49"/>
        <v>ZK103.K285.Analysis code</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4">
      <c r="A1087" t="s">
        <v>1618</v>
      </c>
      <c r="B1087" t="str">
        <f t="shared" si="49"/>
        <v>ZK103.K286.Analysis code</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4">
      <c r="A1088" t="s">
        <v>1619</v>
      </c>
      <c r="B1088" t="str">
        <f t="shared" si="49"/>
        <v>ZK103.K287.Analysis code</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4">
      <c r="A1089" t="s">
        <v>1620</v>
      </c>
      <c r="B1089" t="str">
        <f t="shared" si="49"/>
        <v>ZK103.K288.Analysis code</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4">
      <c r="A1090" t="s">
        <v>1621</v>
      </c>
      <c r="B1090" t="str">
        <f t="shared" si="49"/>
        <v>ZK103.K289.Analysis code</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4">
      <c r="A1091" t="s">
        <v>1622</v>
      </c>
      <c r="B1091" t="str">
        <f t="shared" ref="B1091:B1154" si="52">+A1091&amp;"."&amp;$A$1</f>
        <v>ZK103.K290.Analysis code</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4">
      <c r="A1092" t="s">
        <v>1623</v>
      </c>
      <c r="B1092" t="str">
        <f t="shared" si="52"/>
        <v>ZK103.K291.Analysis code</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4">
      <c r="A1093" t="s">
        <v>1624</v>
      </c>
      <c r="B1093" t="str">
        <f t="shared" si="52"/>
        <v>ZK103.K292.Analysis code</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4">
      <c r="A1094" t="s">
        <v>1625</v>
      </c>
      <c r="B1094" t="str">
        <f t="shared" si="52"/>
        <v>ZK103.K293.Analysis code</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4">
      <c r="A1095" t="s">
        <v>1626</v>
      </c>
      <c r="B1095" t="str">
        <f t="shared" si="52"/>
        <v>ZK103.K294.Analysis code</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4">
      <c r="A1096" t="s">
        <v>1627</v>
      </c>
      <c r="B1096" t="str">
        <f t="shared" si="52"/>
        <v>ZK103.K295.Analysis code</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4">
      <c r="A1097" t="s">
        <v>1628</v>
      </c>
      <c r="B1097" t="str">
        <f t="shared" si="52"/>
        <v>ZK103.K296.Analysis code</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4">
      <c r="A1098" t="s">
        <v>1629</v>
      </c>
      <c r="B1098" t="str">
        <f t="shared" si="52"/>
        <v>ZK103.K297.Analysis code</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4">
      <c r="A1099" t="s">
        <v>1630</v>
      </c>
      <c r="B1099" t="str">
        <f t="shared" si="52"/>
        <v>ZK103.K298.Analysis code</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4">
      <c r="A1100" t="s">
        <v>1631</v>
      </c>
      <c r="B1100" t="str">
        <f t="shared" si="52"/>
        <v>ZK103.K299.Analysis code</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4">
      <c r="A1101" t="s">
        <v>1632</v>
      </c>
      <c r="B1101" t="str">
        <f t="shared" si="52"/>
        <v>ZK103.K300.Analysis code</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 thickBot="1" x14ac:dyDescent="0.45">
      <c r="A1102" t="s">
        <v>1633</v>
      </c>
      <c r="B1102" t="str">
        <f t="shared" si="52"/>
        <v>ZK103.K301.Analysis code</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4">
      <c r="A1103" t="s">
        <v>1634</v>
      </c>
      <c r="B1103" t="str">
        <f t="shared" si="52"/>
        <v>ZK103.K302.Analysis code</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4">
      <c r="A1104" t="s">
        <v>1635</v>
      </c>
      <c r="B1104" t="str">
        <f t="shared" si="52"/>
        <v>ZK103.K303.Analysis code</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4">
      <c r="A1105" t="s">
        <v>1636</v>
      </c>
      <c r="B1105" t="str">
        <f t="shared" si="52"/>
        <v>ZK103.K304.Analysis code</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4">
      <c r="A1106" t="s">
        <v>1637</v>
      </c>
      <c r="B1106" t="str">
        <f t="shared" si="52"/>
        <v>ZK103.K305.Analysis code</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4">
      <c r="A1107" t="s">
        <v>1638</v>
      </c>
      <c r="B1107" t="str">
        <f t="shared" si="52"/>
        <v>ZK103.K306.Analysis code</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4">
      <c r="A1108" t="s">
        <v>1639</v>
      </c>
      <c r="B1108" t="str">
        <f t="shared" si="52"/>
        <v>ZK103.K307.Analysis code</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4">
      <c r="A1109" t="s">
        <v>1640</v>
      </c>
      <c r="B1109" t="str">
        <f t="shared" si="52"/>
        <v>ZK103.K308.Analysis code</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4">
      <c r="A1110" t="s">
        <v>1641</v>
      </c>
      <c r="B1110" t="str">
        <f t="shared" si="52"/>
        <v>ZK103.K309.Analysis code</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4">
      <c r="A1111" t="s">
        <v>1642</v>
      </c>
      <c r="B1111" t="str">
        <f t="shared" si="52"/>
        <v>ZK103.K310.Analysis code</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4">
      <c r="A1112" t="s">
        <v>1643</v>
      </c>
      <c r="B1112" t="str">
        <f t="shared" si="52"/>
        <v>ZK103.K311.Analysis code</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4">
      <c r="A1113" t="s">
        <v>1644</v>
      </c>
      <c r="B1113" t="str">
        <f t="shared" si="52"/>
        <v>ZK103.K312.Analysis code</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4">
      <c r="A1114" t="s">
        <v>1645</v>
      </c>
      <c r="B1114" t="str">
        <f t="shared" si="52"/>
        <v>ZK103.K313.Analysis code</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4">
      <c r="A1115" t="s">
        <v>1646</v>
      </c>
      <c r="B1115" t="str">
        <f t="shared" si="52"/>
        <v>ZK103.K314.Analysis code</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4">
      <c r="A1116" t="s">
        <v>1647</v>
      </c>
      <c r="B1116" t="str">
        <f t="shared" si="52"/>
        <v>ZK103.K315.Analysis code</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4">
      <c r="A1117" t="s">
        <v>1648</v>
      </c>
      <c r="B1117" t="str">
        <f t="shared" si="52"/>
        <v>ZK103.K316.Analysis code</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4">
      <c r="A1118" t="s">
        <v>1649</v>
      </c>
      <c r="B1118" t="str">
        <f t="shared" si="52"/>
        <v>ZK103.K317.Analysis code</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4">
      <c r="A1119" t="s">
        <v>1650</v>
      </c>
      <c r="B1119" t="str">
        <f t="shared" si="52"/>
        <v>ZK103.K318.Analysis code</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4">
      <c r="A1120" t="s">
        <v>1651</v>
      </c>
      <c r="B1120" t="str">
        <f t="shared" si="52"/>
        <v>ZK103.K319.Analysis code</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4">
      <c r="A1121" t="s">
        <v>1652</v>
      </c>
      <c r="B1121" t="str">
        <f t="shared" si="52"/>
        <v>ZK103.K320.Analysis code</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4">
      <c r="A1122" t="s">
        <v>1653</v>
      </c>
      <c r="B1122" t="str">
        <f t="shared" si="52"/>
        <v>ZK103.K321.Analysis code</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4">
      <c r="A1123" t="s">
        <v>1654</v>
      </c>
      <c r="B1123" t="str">
        <f t="shared" si="52"/>
        <v>ZK103.K322.Analysis code</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4">
      <c r="A1124" t="s">
        <v>1655</v>
      </c>
      <c r="B1124" t="str">
        <f t="shared" si="52"/>
        <v>ZK103.K323.Analysis code</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4">
      <c r="A1125" t="s">
        <v>1656</v>
      </c>
      <c r="B1125" t="str">
        <f t="shared" si="52"/>
        <v>ZK103.K324.Analysis code</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4">
      <c r="A1126" t="s">
        <v>1657</v>
      </c>
      <c r="B1126" t="str">
        <f t="shared" si="52"/>
        <v>ZK103.K325.Analysis code</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4">
      <c r="A1127" t="s">
        <v>1658</v>
      </c>
      <c r="B1127" t="str">
        <f t="shared" si="52"/>
        <v>ZK103.K326.Analysis code</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4">
      <c r="A1128" t="s">
        <v>1659</v>
      </c>
      <c r="B1128" t="str">
        <f t="shared" si="52"/>
        <v>ZK103.K327.Analysis code</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4">
      <c r="A1129" t="s">
        <v>1660</v>
      </c>
      <c r="B1129" t="str">
        <f t="shared" si="52"/>
        <v>ZK103.K328.Analysis code</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4">
      <c r="A1130" t="s">
        <v>1661</v>
      </c>
      <c r="B1130" t="str">
        <f t="shared" si="52"/>
        <v>ZK103.K329.Analysis code</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4">
      <c r="A1131" t="s">
        <v>1662</v>
      </c>
      <c r="B1131" t="str">
        <f t="shared" si="52"/>
        <v>ZK103.K330.Analysis code</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4">
      <c r="A1132" t="s">
        <v>1663</v>
      </c>
      <c r="B1132" t="str">
        <f t="shared" si="52"/>
        <v>ZK103.K331.Analysis code</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4">
      <c r="A1133" t="s">
        <v>1664</v>
      </c>
      <c r="B1133" t="str">
        <f t="shared" si="52"/>
        <v>ZK103.K332.Analysis code</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4">
      <c r="A1134" t="s">
        <v>1665</v>
      </c>
      <c r="B1134" t="str">
        <f t="shared" si="52"/>
        <v>ZK103.K333.Analysis code</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4">
      <c r="A1135" t="s">
        <v>1666</v>
      </c>
      <c r="B1135" t="str">
        <f t="shared" si="52"/>
        <v>ZK103.K334.Analysis code</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4">
      <c r="A1136" t="s">
        <v>1667</v>
      </c>
      <c r="B1136" t="str">
        <f t="shared" si="52"/>
        <v>ZK103.K335.Analysis code</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4">
      <c r="A1137" t="s">
        <v>1668</v>
      </c>
      <c r="B1137" t="str">
        <f t="shared" si="52"/>
        <v>ZK103.K336.Analysis code</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4">
      <c r="A1138" t="s">
        <v>1669</v>
      </c>
      <c r="B1138" t="str">
        <f t="shared" si="52"/>
        <v>ZK103.K337.Analysis code</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4">
      <c r="A1139" t="s">
        <v>1670</v>
      </c>
      <c r="B1139" t="str">
        <f t="shared" si="52"/>
        <v>ZK103.K338.Analysis code</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4">
      <c r="A1140" t="s">
        <v>1671</v>
      </c>
      <c r="B1140" t="str">
        <f t="shared" si="52"/>
        <v>ZK103.K339.Analysis code</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4">
      <c r="A1141" t="s">
        <v>1672</v>
      </c>
      <c r="B1141" t="str">
        <f t="shared" si="52"/>
        <v>ZK103.K340.Analysis code</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4">
      <c r="A1142" t="s">
        <v>1673</v>
      </c>
      <c r="B1142" t="str">
        <f t="shared" si="52"/>
        <v>ZK103.K341.Analysis code</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4">
      <c r="A1143" t="s">
        <v>1674</v>
      </c>
      <c r="B1143" t="str">
        <f t="shared" si="52"/>
        <v>ZK103.K342.Analysis code</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4">
      <c r="A1144" t="s">
        <v>1675</v>
      </c>
      <c r="B1144" t="str">
        <f t="shared" si="52"/>
        <v>ZK103.K343.Analysis code</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4">
      <c r="A1145" t="s">
        <v>1676</v>
      </c>
      <c r="B1145" t="str">
        <f t="shared" si="52"/>
        <v>ZK103.K344.Analysis code</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4">
      <c r="A1146" t="s">
        <v>1677</v>
      </c>
      <c r="B1146" t="str">
        <f t="shared" si="52"/>
        <v>ZK103.K345.Analysis code</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4">
      <c r="A1147" t="s">
        <v>1678</v>
      </c>
      <c r="B1147" t="str">
        <f t="shared" si="52"/>
        <v>ZK103.K346.Analysis code</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4">
      <c r="A1148" t="s">
        <v>1679</v>
      </c>
      <c r="B1148" t="str">
        <f t="shared" si="52"/>
        <v>ZK103.K347.Analysis code</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4">
      <c r="A1149" t="s">
        <v>1680</v>
      </c>
      <c r="B1149" t="str">
        <f t="shared" si="52"/>
        <v>ZK103.K348.Analysis code</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4">
      <c r="A1150" t="s">
        <v>1681</v>
      </c>
      <c r="B1150" t="str">
        <f t="shared" si="52"/>
        <v>ZK103.K349.Analysis code</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4">
      <c r="A1151" t="s">
        <v>1682</v>
      </c>
      <c r="B1151" t="str">
        <f t="shared" si="52"/>
        <v>ZK103.K350.Analysis code</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4">
      <c r="A1152" t="s">
        <v>1683</v>
      </c>
      <c r="B1152" t="str">
        <f t="shared" si="52"/>
        <v>ZK103.K351.Analysis code</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4">
      <c r="A1153" t="s">
        <v>1684</v>
      </c>
      <c r="B1153" t="str">
        <f t="shared" si="52"/>
        <v>ZK103.K352.Analysis code</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4">
      <c r="A1154" t="s">
        <v>1685</v>
      </c>
      <c r="B1154" t="str">
        <f t="shared" si="52"/>
        <v>ZK103.K353.Analysis code</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4">
      <c r="A1155" t="s">
        <v>1686</v>
      </c>
      <c r="B1155" t="str">
        <f t="shared" ref="B1155:B1218" si="55">+A1155&amp;"."&amp;$A$1</f>
        <v>ZK103.K354.Analysis code</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4">
      <c r="A1156" t="s">
        <v>1687</v>
      </c>
      <c r="B1156" t="str">
        <f t="shared" si="55"/>
        <v>ZK103.K355.Analysis code</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4">
      <c r="A1157" t="s">
        <v>1688</v>
      </c>
      <c r="B1157" t="str">
        <f t="shared" si="55"/>
        <v>ZK103.K356.Analysis code</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4">
      <c r="A1158" t="s">
        <v>1689</v>
      </c>
      <c r="B1158" t="str">
        <f t="shared" si="55"/>
        <v>ZK103.K357.Analysis code</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4">
      <c r="A1159" t="s">
        <v>1690</v>
      </c>
      <c r="B1159" t="str">
        <f t="shared" si="55"/>
        <v>ZK103.K358.Analysis code</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4">
      <c r="A1160" t="s">
        <v>1691</v>
      </c>
      <c r="B1160" t="str">
        <f t="shared" si="55"/>
        <v>ZK103.K359.Analysis code</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4">
      <c r="A1161" t="s">
        <v>1692</v>
      </c>
      <c r="B1161" t="str">
        <f t="shared" si="55"/>
        <v>ZK103.K360.Analysis code</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4">
      <c r="A1162" t="s">
        <v>1693</v>
      </c>
      <c r="B1162" t="str">
        <f t="shared" si="55"/>
        <v>ZK103.K361.Analysis code</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4">
      <c r="A1163" t="s">
        <v>1694</v>
      </c>
      <c r="B1163" t="str">
        <f t="shared" si="55"/>
        <v>ZK103.K362.Analysis code</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4">
      <c r="A1164" t="s">
        <v>1695</v>
      </c>
      <c r="B1164" t="str">
        <f t="shared" si="55"/>
        <v>ZK103.K363.Analysis code</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4">
      <c r="A1165" t="s">
        <v>1696</v>
      </c>
      <c r="B1165" t="str">
        <f t="shared" si="55"/>
        <v>ZK103.K364.Analysis code</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4">
      <c r="A1166" t="s">
        <v>1697</v>
      </c>
      <c r="B1166" t="str">
        <f t="shared" si="55"/>
        <v>ZK103.K365.Analysis code</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4">
      <c r="A1167" t="s">
        <v>1698</v>
      </c>
      <c r="B1167" t="str">
        <f t="shared" si="55"/>
        <v>ZK103.K366.Analysis code</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4">
      <c r="A1168" t="s">
        <v>1699</v>
      </c>
      <c r="B1168" t="str">
        <f t="shared" si="55"/>
        <v>ZK103.K367.Analysis code</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4">
      <c r="A1169" t="s">
        <v>1700</v>
      </c>
      <c r="B1169" t="str">
        <f t="shared" si="55"/>
        <v>ZK103.K368.Analysis code</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4">
      <c r="A1170" t="s">
        <v>1701</v>
      </c>
      <c r="B1170" t="str">
        <f t="shared" si="55"/>
        <v>ZK103.K369.Analysis code</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4">
      <c r="A1171" t="s">
        <v>1702</v>
      </c>
      <c r="B1171" t="str">
        <f t="shared" si="55"/>
        <v>ZK103.K370.Analysis code</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4">
      <c r="A1172" t="s">
        <v>1703</v>
      </c>
      <c r="B1172" t="str">
        <f t="shared" si="55"/>
        <v>ZK103.K371.Analysis code</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4">
      <c r="A1173" t="s">
        <v>1704</v>
      </c>
      <c r="B1173" t="str">
        <f t="shared" si="55"/>
        <v>ZK103.K372.Analysis code</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4">
      <c r="A1174" t="s">
        <v>1705</v>
      </c>
      <c r="B1174" t="str">
        <f t="shared" si="55"/>
        <v>ZK103.K373.Analysis code</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4">
      <c r="A1175" t="s">
        <v>1706</v>
      </c>
      <c r="B1175" t="str">
        <f t="shared" si="55"/>
        <v>ZK103.K374.Analysis code</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4">
      <c r="A1176" t="s">
        <v>1707</v>
      </c>
      <c r="B1176" t="str">
        <f t="shared" si="55"/>
        <v>ZK103.K375.Analysis code</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4">
      <c r="A1177" t="s">
        <v>1708</v>
      </c>
      <c r="B1177" t="str">
        <f t="shared" si="55"/>
        <v>ZK103.K376.Analysis code</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4">
      <c r="A1178" t="s">
        <v>1709</v>
      </c>
      <c r="B1178" t="str">
        <f t="shared" si="55"/>
        <v>ZK103.K377.Analysis code</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4">
      <c r="A1179" t="s">
        <v>1710</v>
      </c>
      <c r="B1179" t="str">
        <f t="shared" si="55"/>
        <v>ZK103.K378.Analysis code</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4">
      <c r="A1180" t="s">
        <v>1711</v>
      </c>
      <c r="B1180" t="str">
        <f t="shared" si="55"/>
        <v>ZK103.K379.Analysis code</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4">
      <c r="A1181" t="s">
        <v>1712</v>
      </c>
      <c r="B1181" t="str">
        <f t="shared" si="55"/>
        <v>ZK103.K380.Analysis code</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4">
      <c r="A1182" t="s">
        <v>1713</v>
      </c>
      <c r="B1182" t="str">
        <f t="shared" si="55"/>
        <v>ZK103.K381.Analysis code</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4">
      <c r="A1183" t="s">
        <v>1714</v>
      </c>
      <c r="B1183" t="str">
        <f t="shared" si="55"/>
        <v>ZK103.K382.Analysis code</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4">
      <c r="A1184" t="s">
        <v>1715</v>
      </c>
      <c r="B1184" t="str">
        <f t="shared" si="55"/>
        <v>ZK103.K383.Analysis code</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4">
      <c r="A1185" t="s">
        <v>1716</v>
      </c>
      <c r="B1185" t="str">
        <f t="shared" si="55"/>
        <v>ZK103.K384.Analysis code</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4">
      <c r="A1186" t="s">
        <v>1717</v>
      </c>
      <c r="B1186" t="str">
        <f t="shared" si="55"/>
        <v>ZK103.K385.Analysis code</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4">
      <c r="A1187" t="s">
        <v>1718</v>
      </c>
      <c r="B1187" t="str">
        <f t="shared" si="55"/>
        <v>ZK103.K386.Analysis code</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4">
      <c r="A1188" t="s">
        <v>1719</v>
      </c>
      <c r="B1188" t="str">
        <f t="shared" si="55"/>
        <v>ZK103.K387.Analysis code</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4">
      <c r="A1189" t="s">
        <v>1720</v>
      </c>
      <c r="B1189" t="str">
        <f t="shared" si="55"/>
        <v>ZK103.K388.Analysis code</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4">
      <c r="A1190" t="s">
        <v>1721</v>
      </c>
      <c r="B1190" t="str">
        <f t="shared" si="55"/>
        <v>ZK103.K389.Analysis code</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4">
      <c r="A1191" t="s">
        <v>1722</v>
      </c>
      <c r="B1191" t="str">
        <f t="shared" si="55"/>
        <v>ZK103.K390.Analysis code</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4">
      <c r="A1192" t="s">
        <v>1723</v>
      </c>
      <c r="B1192" t="str">
        <f t="shared" si="55"/>
        <v>ZK103.K391.Analysis code</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4">
      <c r="A1193" t="s">
        <v>1724</v>
      </c>
      <c r="B1193" t="str">
        <f t="shared" si="55"/>
        <v>ZK103.K392.Analysis code</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4">
      <c r="A1194" t="s">
        <v>1725</v>
      </c>
      <c r="B1194" t="str">
        <f t="shared" si="55"/>
        <v>ZK103.K393.Analysis code</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4">
      <c r="A1195" t="s">
        <v>1726</v>
      </c>
      <c r="B1195" t="str">
        <f t="shared" si="55"/>
        <v>ZK103.K394.Analysis code</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4">
      <c r="A1196" t="s">
        <v>1727</v>
      </c>
      <c r="B1196" t="str">
        <f t="shared" si="55"/>
        <v>ZK103.K395.Analysis code</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4">
      <c r="A1197" t="s">
        <v>1728</v>
      </c>
      <c r="B1197" t="str">
        <f t="shared" si="55"/>
        <v>ZK103.K396.Analysis code</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4">
      <c r="A1198" t="s">
        <v>1729</v>
      </c>
      <c r="B1198" t="str">
        <f t="shared" si="55"/>
        <v>ZK103.K397.Analysis code</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4">
      <c r="A1199" t="s">
        <v>1730</v>
      </c>
      <c r="B1199" t="str">
        <f t="shared" si="55"/>
        <v>ZK103.K398.Analysis code</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4">
      <c r="A1200" t="s">
        <v>1731</v>
      </c>
      <c r="B1200" t="str">
        <f t="shared" si="55"/>
        <v>ZK103.K399.Analysis code</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4">
      <c r="A1201" t="s">
        <v>1732</v>
      </c>
      <c r="B1201" t="str">
        <f t="shared" si="55"/>
        <v>ZK104.K100.Analysis code</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 thickBot="1" x14ac:dyDescent="0.45">
      <c r="A1202" t="s">
        <v>1733</v>
      </c>
      <c r="B1202" t="str">
        <f t="shared" si="55"/>
        <v>ZK104.K101.Analysis code</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4">
      <c r="A1203" t="s">
        <v>1734</v>
      </c>
      <c r="B1203" t="str">
        <f t="shared" si="55"/>
        <v>ZK104.K102.Analysis code</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4">
      <c r="A1204" t="s">
        <v>1735</v>
      </c>
      <c r="B1204" t="str">
        <f t="shared" si="55"/>
        <v>ZK104.K103.Analysis code</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4">
      <c r="A1205" t="s">
        <v>1736</v>
      </c>
      <c r="B1205" t="str">
        <f t="shared" si="55"/>
        <v>ZK104.K104.Analysis code</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4">
      <c r="A1206" t="s">
        <v>1737</v>
      </c>
      <c r="B1206" t="str">
        <f t="shared" si="55"/>
        <v>ZK104.K105.Analysis code</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4">
      <c r="A1207" t="s">
        <v>1738</v>
      </c>
      <c r="B1207" t="str">
        <f t="shared" si="55"/>
        <v>ZK104.K106.Analysis code</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4">
      <c r="A1208" t="s">
        <v>1739</v>
      </c>
      <c r="B1208" t="str">
        <f t="shared" si="55"/>
        <v>ZK104.K107.Analysis code</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4">
      <c r="A1209" t="s">
        <v>1740</v>
      </c>
      <c r="B1209" t="str">
        <f t="shared" si="55"/>
        <v>ZK104.K108.Analysis code</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4">
      <c r="A1210" t="s">
        <v>1741</v>
      </c>
      <c r="B1210" t="str">
        <f t="shared" si="55"/>
        <v>ZK104.K109.Analysis code</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4">
      <c r="A1211" t="s">
        <v>1742</v>
      </c>
      <c r="B1211" t="str">
        <f t="shared" si="55"/>
        <v>ZK104.K110.Analysis code</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4">
      <c r="A1212" t="s">
        <v>1743</v>
      </c>
      <c r="B1212" t="str">
        <f t="shared" si="55"/>
        <v>ZK104.K111.Analysis code</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4">
      <c r="A1213" t="s">
        <v>1744</v>
      </c>
      <c r="B1213" t="str">
        <f t="shared" si="55"/>
        <v>ZK104.K112.Analysis code</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4">
      <c r="A1214" t="s">
        <v>1745</v>
      </c>
      <c r="B1214" t="str">
        <f t="shared" si="55"/>
        <v>ZK104.K113.Analysis code</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4">
      <c r="A1215" t="s">
        <v>1746</v>
      </c>
      <c r="B1215" t="str">
        <f t="shared" si="55"/>
        <v>ZK104.K114.Analysis code</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4">
      <c r="A1216" t="s">
        <v>1747</v>
      </c>
      <c r="B1216" t="str">
        <f t="shared" si="55"/>
        <v>ZK104.K115.Analysis code</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4">
      <c r="A1217" t="s">
        <v>1748</v>
      </c>
      <c r="B1217" t="str">
        <f t="shared" si="55"/>
        <v>ZK104.K116.Analysis code</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4">
      <c r="A1218" t="s">
        <v>1749</v>
      </c>
      <c r="B1218" t="str">
        <f t="shared" si="55"/>
        <v>ZK104.K117.Analysis code</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4">
      <c r="A1219" t="s">
        <v>1750</v>
      </c>
      <c r="B1219" t="str">
        <f t="shared" ref="B1219:B1282" si="58">+A1219&amp;"."&amp;$A$1</f>
        <v>ZK104.K118.Analysis code</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4">
      <c r="A1220" t="s">
        <v>1751</v>
      </c>
      <c r="B1220" t="str">
        <f t="shared" si="58"/>
        <v>ZK104.K119.Analysis code</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4">
      <c r="A1221" t="s">
        <v>1752</v>
      </c>
      <c r="B1221" t="str">
        <f t="shared" si="58"/>
        <v>ZK104.K120.Analysis code</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4">
      <c r="A1222" t="s">
        <v>1753</v>
      </c>
      <c r="B1222" t="str">
        <f t="shared" si="58"/>
        <v>ZK104.K121.Analysis code</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4">
      <c r="A1223" t="s">
        <v>1754</v>
      </c>
      <c r="B1223" t="str">
        <f t="shared" si="58"/>
        <v>ZK104.K122.Analysis code</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4">
      <c r="A1224" t="s">
        <v>1755</v>
      </c>
      <c r="B1224" t="str">
        <f t="shared" si="58"/>
        <v>ZK104.K123.Analysis code</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4">
      <c r="A1225" t="s">
        <v>1756</v>
      </c>
      <c r="B1225" t="str">
        <f t="shared" si="58"/>
        <v>ZK104.K124.Analysis code</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4">
      <c r="A1226" t="s">
        <v>1757</v>
      </c>
      <c r="B1226" t="str">
        <f t="shared" si="58"/>
        <v>ZK104.K125.Analysis code</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4">
      <c r="A1227" t="s">
        <v>1758</v>
      </c>
      <c r="B1227" t="str">
        <f t="shared" si="58"/>
        <v>ZK104.K126.Analysis code</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4">
      <c r="A1228" t="s">
        <v>1759</v>
      </c>
      <c r="B1228" t="str">
        <f t="shared" si="58"/>
        <v>ZK104.K127.Analysis code</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4">
      <c r="A1229" t="s">
        <v>1760</v>
      </c>
      <c r="B1229" t="str">
        <f t="shared" si="58"/>
        <v>ZK104.K128.Analysis code</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4">
      <c r="A1230" t="s">
        <v>1761</v>
      </c>
      <c r="B1230" t="str">
        <f t="shared" si="58"/>
        <v>ZK104.K129.Analysis code</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4">
      <c r="A1231" t="s">
        <v>1762</v>
      </c>
      <c r="B1231" t="str">
        <f t="shared" si="58"/>
        <v>ZK104.K130.Analysis code</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4">
      <c r="A1232" t="s">
        <v>1763</v>
      </c>
      <c r="B1232" t="str">
        <f t="shared" si="58"/>
        <v>ZK104.K131.Analysis code</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4">
      <c r="A1233" t="s">
        <v>1764</v>
      </c>
      <c r="B1233" t="str">
        <f t="shared" si="58"/>
        <v>ZK104.K132.Analysis code</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4">
      <c r="A1234" t="s">
        <v>1765</v>
      </c>
      <c r="B1234" t="str">
        <f t="shared" si="58"/>
        <v>ZK104.K133.Analysis code</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4">
      <c r="A1235" t="s">
        <v>1766</v>
      </c>
      <c r="B1235" t="str">
        <f t="shared" si="58"/>
        <v>ZK104.K134.Analysis code</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4">
      <c r="A1236" t="s">
        <v>1767</v>
      </c>
      <c r="B1236" t="str">
        <f t="shared" si="58"/>
        <v>ZK104.K135.Analysis code</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4">
      <c r="A1237" t="s">
        <v>1768</v>
      </c>
      <c r="B1237" t="str">
        <f t="shared" si="58"/>
        <v>ZK104.K136.Analysis code</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4">
      <c r="A1238" t="s">
        <v>1769</v>
      </c>
      <c r="B1238" t="str">
        <f t="shared" si="58"/>
        <v>ZK104.K137.Analysis code</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4">
      <c r="A1239" t="s">
        <v>1770</v>
      </c>
      <c r="B1239" t="str">
        <f t="shared" si="58"/>
        <v>ZK104.K138.Analysis code</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4">
      <c r="A1240" t="s">
        <v>1771</v>
      </c>
      <c r="B1240" t="str">
        <f t="shared" si="58"/>
        <v>ZK104.K139.Analysis code</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4">
      <c r="A1241" t="s">
        <v>1772</v>
      </c>
      <c r="B1241" t="str">
        <f t="shared" si="58"/>
        <v>ZK104.K140.Analysis code</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4">
      <c r="A1242" t="s">
        <v>1773</v>
      </c>
      <c r="B1242" t="str">
        <f t="shared" si="58"/>
        <v>ZK104.K141.Analysis code</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4">
      <c r="A1243" t="s">
        <v>1774</v>
      </c>
      <c r="B1243" t="str">
        <f t="shared" si="58"/>
        <v>ZK104.K142.Analysis code</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4">
      <c r="A1244" t="s">
        <v>1775</v>
      </c>
      <c r="B1244" t="str">
        <f t="shared" si="58"/>
        <v>ZK104.K143.Analysis code</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4">
      <c r="A1245" t="s">
        <v>1776</v>
      </c>
      <c r="B1245" t="str">
        <f t="shared" si="58"/>
        <v>ZK104.K144.Analysis code</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4">
      <c r="A1246" t="s">
        <v>1777</v>
      </c>
      <c r="B1246" t="str">
        <f t="shared" si="58"/>
        <v>ZK104.K145.Analysis code</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4">
      <c r="A1247" t="s">
        <v>1778</v>
      </c>
      <c r="B1247" t="str">
        <f t="shared" si="58"/>
        <v>ZK104.K146.Analysis code</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4">
      <c r="A1248" t="s">
        <v>1779</v>
      </c>
      <c r="B1248" t="str">
        <f t="shared" si="58"/>
        <v>ZK104.K147.Analysis code</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4">
      <c r="A1249" t="s">
        <v>1780</v>
      </c>
      <c r="B1249" t="str">
        <f t="shared" si="58"/>
        <v>ZK104.K148.Analysis code</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4">
      <c r="A1250" t="s">
        <v>1781</v>
      </c>
      <c r="B1250" t="str">
        <f t="shared" si="58"/>
        <v>ZK104.K149.Analysis code</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4">
      <c r="A1251" t="s">
        <v>1782</v>
      </c>
      <c r="B1251" t="str">
        <f t="shared" si="58"/>
        <v>ZK104.K150.Analysis code</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4">
      <c r="A1252" t="s">
        <v>1783</v>
      </c>
      <c r="B1252" t="str">
        <f t="shared" si="58"/>
        <v>ZK104.K151.Analysis code</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4">
      <c r="A1253" t="s">
        <v>1784</v>
      </c>
      <c r="B1253" t="str">
        <f t="shared" si="58"/>
        <v>ZK104.K152.Analysis code</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4">
      <c r="A1254" t="s">
        <v>1785</v>
      </c>
      <c r="B1254" t="str">
        <f t="shared" si="58"/>
        <v>ZK104.K153.Analysis code</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4">
      <c r="A1255" t="s">
        <v>1786</v>
      </c>
      <c r="B1255" t="str">
        <f t="shared" si="58"/>
        <v>ZK104.K154.Analysis code</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4">
      <c r="A1256" t="s">
        <v>1787</v>
      </c>
      <c r="B1256" t="str">
        <f t="shared" si="58"/>
        <v>ZK104.K155.Analysis code</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4">
      <c r="A1257" t="s">
        <v>1788</v>
      </c>
      <c r="B1257" t="str">
        <f t="shared" si="58"/>
        <v>ZK104.K156.Analysis code</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4">
      <c r="A1258" t="s">
        <v>1789</v>
      </c>
      <c r="B1258" t="str">
        <f t="shared" si="58"/>
        <v>ZK104.K157.Analysis code</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4">
      <c r="A1259" t="s">
        <v>1790</v>
      </c>
      <c r="B1259" t="str">
        <f t="shared" si="58"/>
        <v>ZK104.K158.Analysis code</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4">
      <c r="A1260" t="s">
        <v>1791</v>
      </c>
      <c r="B1260" t="str">
        <f t="shared" si="58"/>
        <v>ZK104.K159.Analysis code</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4">
      <c r="A1261" t="s">
        <v>1792</v>
      </c>
      <c r="B1261" t="str">
        <f t="shared" si="58"/>
        <v>ZK104.K160.Analysis code</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4">
      <c r="A1262" t="s">
        <v>1793</v>
      </c>
      <c r="B1262" t="str">
        <f t="shared" si="58"/>
        <v>ZK104.K161.Analysis code</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4">
      <c r="A1263" t="s">
        <v>1794</v>
      </c>
      <c r="B1263" t="str">
        <f t="shared" si="58"/>
        <v>ZK104.K162.Analysis code</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4">
      <c r="A1264" t="s">
        <v>1795</v>
      </c>
      <c r="B1264" t="str">
        <f t="shared" si="58"/>
        <v>ZK104.K163.Analysis code</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4">
      <c r="A1265" t="s">
        <v>1796</v>
      </c>
      <c r="B1265" t="str">
        <f t="shared" si="58"/>
        <v>ZK104.K164.Analysis code</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4">
      <c r="A1266" t="s">
        <v>1797</v>
      </c>
      <c r="B1266" t="str">
        <f t="shared" si="58"/>
        <v>ZK104.K165.Analysis code</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4">
      <c r="A1267" t="s">
        <v>1798</v>
      </c>
      <c r="B1267" t="str">
        <f t="shared" si="58"/>
        <v>ZK104.K166.Analysis code</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4">
      <c r="A1268" t="s">
        <v>1799</v>
      </c>
      <c r="B1268" t="str">
        <f t="shared" si="58"/>
        <v>ZK104.K167.Analysis code</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4">
      <c r="A1269" t="s">
        <v>1800</v>
      </c>
      <c r="B1269" t="str">
        <f t="shared" si="58"/>
        <v>ZK104.K168.Analysis code</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4">
      <c r="A1270" t="s">
        <v>1801</v>
      </c>
      <c r="B1270" t="str">
        <f t="shared" si="58"/>
        <v>ZK104.K169.Analysis code</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4">
      <c r="A1271" t="s">
        <v>1802</v>
      </c>
      <c r="B1271" t="str">
        <f t="shared" si="58"/>
        <v>ZK104.K170.Analysis code</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4">
      <c r="A1272" t="s">
        <v>1803</v>
      </c>
      <c r="B1272" t="str">
        <f t="shared" si="58"/>
        <v>ZK104.K171.Analysis code</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4">
      <c r="A1273" t="s">
        <v>1804</v>
      </c>
      <c r="B1273" t="str">
        <f t="shared" si="58"/>
        <v>ZK104.K172.Analysis code</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4">
      <c r="A1274" t="s">
        <v>1805</v>
      </c>
      <c r="B1274" t="str">
        <f t="shared" si="58"/>
        <v>ZK104.K173.Analysis code</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4">
      <c r="A1275" t="s">
        <v>1806</v>
      </c>
      <c r="B1275" t="str">
        <f t="shared" si="58"/>
        <v>ZK104.K174.Analysis code</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4">
      <c r="A1276" t="s">
        <v>1807</v>
      </c>
      <c r="B1276" t="str">
        <f t="shared" si="58"/>
        <v>ZK104.K175.Analysis code</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4">
      <c r="A1277" t="s">
        <v>1808</v>
      </c>
      <c r="B1277" t="str">
        <f t="shared" si="58"/>
        <v>ZK104.K176.Analysis code</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4">
      <c r="A1278" t="s">
        <v>1809</v>
      </c>
      <c r="B1278" t="str">
        <f t="shared" si="58"/>
        <v>ZK104.K177.Analysis code</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4">
      <c r="A1279" t="s">
        <v>1810</v>
      </c>
      <c r="B1279" t="str">
        <f t="shared" si="58"/>
        <v>ZK104.K178.Analysis code</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4">
      <c r="A1280" t="s">
        <v>1811</v>
      </c>
      <c r="B1280" t="str">
        <f t="shared" si="58"/>
        <v>ZK104.K179.Analysis code</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4">
      <c r="A1281" t="s">
        <v>1812</v>
      </c>
      <c r="B1281" t="str">
        <f t="shared" si="58"/>
        <v>ZK104.K180.Analysis code</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4">
      <c r="A1282" t="s">
        <v>1813</v>
      </c>
      <c r="B1282" t="str">
        <f t="shared" si="58"/>
        <v>ZK104.K181.Analysis code</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4">
      <c r="A1283" t="s">
        <v>1814</v>
      </c>
      <c r="B1283" t="str">
        <f t="shared" ref="B1283:B1346" si="61">+A1283&amp;"."&amp;$A$1</f>
        <v>ZK104.K182.Analysis code</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4">
      <c r="A1284" t="s">
        <v>1815</v>
      </c>
      <c r="B1284" t="str">
        <f t="shared" si="61"/>
        <v>ZK104.K183.Analysis code</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4">
      <c r="A1285" t="s">
        <v>1816</v>
      </c>
      <c r="B1285" t="str">
        <f t="shared" si="61"/>
        <v>ZK104.K184.Analysis code</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4">
      <c r="A1286" t="s">
        <v>1817</v>
      </c>
      <c r="B1286" t="str">
        <f t="shared" si="61"/>
        <v>ZK104.K185.Analysis code</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4">
      <c r="A1287" t="s">
        <v>1818</v>
      </c>
      <c r="B1287" t="str">
        <f t="shared" si="61"/>
        <v>ZK104.K186.Analysis code</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4">
      <c r="A1288" t="s">
        <v>1819</v>
      </c>
      <c r="B1288" t="str">
        <f t="shared" si="61"/>
        <v>ZK104.K187.Analysis code</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4">
      <c r="A1289" t="s">
        <v>1820</v>
      </c>
      <c r="B1289" t="str">
        <f t="shared" si="61"/>
        <v>ZK104.K188.Analysis code</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4">
      <c r="A1290" t="s">
        <v>1821</v>
      </c>
      <c r="B1290" t="str">
        <f t="shared" si="61"/>
        <v>ZK104.K189.Analysis code</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4">
      <c r="A1291" t="s">
        <v>1822</v>
      </c>
      <c r="B1291" t="str">
        <f t="shared" si="61"/>
        <v>ZK104.K190.Analysis code</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4">
      <c r="A1292" t="s">
        <v>1823</v>
      </c>
      <c r="B1292" t="str">
        <f t="shared" si="61"/>
        <v>ZK104.K191.Analysis code</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4">
      <c r="A1293" t="s">
        <v>1824</v>
      </c>
      <c r="B1293" t="str">
        <f t="shared" si="61"/>
        <v>ZK104.K192.Analysis code</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4">
      <c r="A1294" t="s">
        <v>1825</v>
      </c>
      <c r="B1294" t="str">
        <f t="shared" si="61"/>
        <v>ZK104.K193.Analysis code</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4">
      <c r="A1295" t="s">
        <v>1826</v>
      </c>
      <c r="B1295" t="str">
        <f t="shared" si="61"/>
        <v>ZK104.K194.Analysis code</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4">
      <c r="A1296" t="s">
        <v>1827</v>
      </c>
      <c r="B1296" t="str">
        <f t="shared" si="61"/>
        <v>ZK104.K195.Analysis code</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4">
      <c r="A1297" t="s">
        <v>1828</v>
      </c>
      <c r="B1297" t="str">
        <f t="shared" si="61"/>
        <v>ZK104.K196.Analysis code</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4">
      <c r="A1298" t="s">
        <v>1829</v>
      </c>
      <c r="B1298" t="str">
        <f t="shared" si="61"/>
        <v>ZK104.K197.Analysis code</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4">
      <c r="A1299" t="s">
        <v>1830</v>
      </c>
      <c r="B1299" t="str">
        <f t="shared" si="61"/>
        <v>ZK104.K198.Analysis code</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4">
      <c r="A1300" t="s">
        <v>1831</v>
      </c>
      <c r="B1300" t="str">
        <f t="shared" si="61"/>
        <v>ZK104.K199.Analysis code</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4">
      <c r="A1301" t="s">
        <v>1832</v>
      </c>
      <c r="B1301" t="str">
        <f t="shared" si="61"/>
        <v>ZK104.K200.Analysis code</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 thickBot="1" x14ac:dyDescent="0.45">
      <c r="A1302" t="s">
        <v>1833</v>
      </c>
      <c r="B1302" t="str">
        <f t="shared" si="61"/>
        <v>ZK104.K201.Analysis code</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4">
      <c r="A1303" t="s">
        <v>1834</v>
      </c>
      <c r="B1303" t="str">
        <f t="shared" si="61"/>
        <v>ZK104.K202.Analysis code</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4">
      <c r="A1304" t="s">
        <v>1835</v>
      </c>
      <c r="B1304" t="str">
        <f t="shared" si="61"/>
        <v>ZK104.K203.Analysis code</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4">
      <c r="A1305" t="s">
        <v>1836</v>
      </c>
      <c r="B1305" t="str">
        <f t="shared" si="61"/>
        <v>ZK104.K204.Analysis code</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4">
      <c r="A1306" t="s">
        <v>1837</v>
      </c>
      <c r="B1306" t="str">
        <f t="shared" si="61"/>
        <v>ZK104.K205.Analysis code</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4">
      <c r="A1307" t="s">
        <v>1838</v>
      </c>
      <c r="B1307" t="str">
        <f t="shared" si="61"/>
        <v>ZK104.K206.Analysis code</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4">
      <c r="A1308" t="s">
        <v>1839</v>
      </c>
      <c r="B1308" t="str">
        <f t="shared" si="61"/>
        <v>ZK104.K207.Analysis code</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4">
      <c r="A1309" t="s">
        <v>1840</v>
      </c>
      <c r="B1309" t="str">
        <f t="shared" si="61"/>
        <v>ZK104.K208.Analysis code</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4">
      <c r="A1310" t="s">
        <v>1841</v>
      </c>
      <c r="B1310" t="str">
        <f t="shared" si="61"/>
        <v>ZK104.K209.Analysis code</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4">
      <c r="A1311" t="s">
        <v>1842</v>
      </c>
      <c r="B1311" t="str">
        <f t="shared" si="61"/>
        <v>ZK104.K210.Analysis code</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4">
      <c r="A1312" t="s">
        <v>1843</v>
      </c>
      <c r="B1312" t="str">
        <f t="shared" si="61"/>
        <v>ZK104.K211.Analysis code</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4">
      <c r="A1313" t="s">
        <v>1844</v>
      </c>
      <c r="B1313" t="str">
        <f t="shared" si="61"/>
        <v>ZK104.K212.Analysis code</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4">
      <c r="A1314" t="s">
        <v>1845</v>
      </c>
      <c r="B1314" t="str">
        <f t="shared" si="61"/>
        <v>ZK104.K213.Analysis code</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4">
      <c r="A1315" t="s">
        <v>1846</v>
      </c>
      <c r="B1315" t="str">
        <f t="shared" si="61"/>
        <v>ZK104.K214.Analysis code</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4">
      <c r="A1316" t="s">
        <v>1847</v>
      </c>
      <c r="B1316" t="str">
        <f t="shared" si="61"/>
        <v>ZK104.K215.Analysis code</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4">
      <c r="A1317" t="s">
        <v>1848</v>
      </c>
      <c r="B1317" t="str">
        <f t="shared" si="61"/>
        <v>ZK104.K216.Analysis code</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4">
      <c r="A1318" t="s">
        <v>1849</v>
      </c>
      <c r="B1318" t="str">
        <f t="shared" si="61"/>
        <v>ZK104.K217.Analysis code</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4">
      <c r="A1319" t="s">
        <v>1850</v>
      </c>
      <c r="B1319" t="str">
        <f t="shared" si="61"/>
        <v>ZK104.K218.Analysis code</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4">
      <c r="A1320" t="s">
        <v>1851</v>
      </c>
      <c r="B1320" t="str">
        <f t="shared" si="61"/>
        <v>ZK104.K219.Analysis code</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4">
      <c r="A1321" t="s">
        <v>1852</v>
      </c>
      <c r="B1321" t="str">
        <f t="shared" si="61"/>
        <v>ZK104.K220.Analysis code</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4">
      <c r="A1322" t="s">
        <v>1853</v>
      </c>
      <c r="B1322" t="str">
        <f t="shared" si="61"/>
        <v>ZK104.K221.Analysis code</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4">
      <c r="A1323" t="s">
        <v>1854</v>
      </c>
      <c r="B1323" t="str">
        <f t="shared" si="61"/>
        <v>ZK104.K222.Analysis code</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4">
      <c r="A1324" t="s">
        <v>1855</v>
      </c>
      <c r="B1324" t="str">
        <f t="shared" si="61"/>
        <v>ZK104.K223.Analysis code</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4">
      <c r="A1325" t="s">
        <v>1856</v>
      </c>
      <c r="B1325" t="str">
        <f t="shared" si="61"/>
        <v>ZK104.K224.Analysis code</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4">
      <c r="A1326" t="s">
        <v>1857</v>
      </c>
      <c r="B1326" t="str">
        <f t="shared" si="61"/>
        <v>ZK104.K225.Analysis code</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4">
      <c r="A1327" t="s">
        <v>1858</v>
      </c>
      <c r="B1327" t="str">
        <f t="shared" si="61"/>
        <v>ZK104.K226.Analysis code</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4">
      <c r="A1328" t="s">
        <v>1859</v>
      </c>
      <c r="B1328" t="str">
        <f t="shared" si="61"/>
        <v>ZK104.K227.Analysis code</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4">
      <c r="A1329" t="s">
        <v>1860</v>
      </c>
      <c r="B1329" t="str">
        <f t="shared" si="61"/>
        <v>ZK104.K228.Analysis code</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4">
      <c r="A1330" t="s">
        <v>1861</v>
      </c>
      <c r="B1330" t="str">
        <f t="shared" si="61"/>
        <v>ZK104.K229.Analysis code</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4">
      <c r="A1331" t="s">
        <v>1862</v>
      </c>
      <c r="B1331" t="str">
        <f t="shared" si="61"/>
        <v>ZK104.K230.Analysis code</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4">
      <c r="A1332" t="s">
        <v>1863</v>
      </c>
      <c r="B1332" t="str">
        <f t="shared" si="61"/>
        <v>ZK104.K231.Analysis code</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4">
      <c r="A1333" t="s">
        <v>1864</v>
      </c>
      <c r="B1333" t="str">
        <f t="shared" si="61"/>
        <v>ZK104.K232.Analysis code</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4">
      <c r="A1334" t="s">
        <v>1865</v>
      </c>
      <c r="B1334" t="str">
        <f t="shared" si="61"/>
        <v>ZK104.K233.Analysis code</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4">
      <c r="A1335" t="s">
        <v>1866</v>
      </c>
      <c r="B1335" t="str">
        <f t="shared" si="61"/>
        <v>ZK104.K234.Analysis code</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4">
      <c r="A1336" t="s">
        <v>1867</v>
      </c>
      <c r="B1336" t="str">
        <f t="shared" si="61"/>
        <v>ZK104.K235.Analysis code</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4">
      <c r="A1337" t="s">
        <v>1868</v>
      </c>
      <c r="B1337" t="str">
        <f t="shared" si="61"/>
        <v>ZK104.K236.Analysis code</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4">
      <c r="A1338" t="s">
        <v>1869</v>
      </c>
      <c r="B1338" t="str">
        <f t="shared" si="61"/>
        <v>ZK104.K237.Analysis code</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4">
      <c r="A1339" t="s">
        <v>1870</v>
      </c>
      <c r="B1339" t="str">
        <f t="shared" si="61"/>
        <v>ZK104.K238.Analysis code</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4">
      <c r="A1340" t="s">
        <v>1871</v>
      </c>
      <c r="B1340" t="str">
        <f t="shared" si="61"/>
        <v>ZK104.K239.Analysis code</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4">
      <c r="A1341" t="s">
        <v>1872</v>
      </c>
      <c r="B1341" t="str">
        <f t="shared" si="61"/>
        <v>ZK104.K240.Analysis code</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4">
      <c r="A1342" t="s">
        <v>1873</v>
      </c>
      <c r="B1342" t="str">
        <f t="shared" si="61"/>
        <v>ZK104.K241.Analysis code</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4">
      <c r="A1343" t="s">
        <v>1874</v>
      </c>
      <c r="B1343" t="str">
        <f t="shared" si="61"/>
        <v>ZK104.K242.Analysis code</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4">
      <c r="A1344" t="s">
        <v>1875</v>
      </c>
      <c r="B1344" t="str">
        <f t="shared" si="61"/>
        <v>ZK104.K243.Analysis code</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4">
      <c r="A1345" t="s">
        <v>1876</v>
      </c>
      <c r="B1345" t="str">
        <f t="shared" si="61"/>
        <v>ZK104.K244.Analysis code</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4">
      <c r="A1346" t="s">
        <v>1877</v>
      </c>
      <c r="B1346" t="str">
        <f t="shared" si="61"/>
        <v>ZK104.K245.Analysis code</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4">
      <c r="A1347" t="s">
        <v>1878</v>
      </c>
      <c r="B1347" t="str">
        <f t="shared" ref="B1347:B1410" si="64">+A1347&amp;"."&amp;$A$1</f>
        <v>ZK104.K246.Analysis code</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4">
      <c r="A1348" t="s">
        <v>1879</v>
      </c>
      <c r="B1348" t="str">
        <f t="shared" si="64"/>
        <v>ZK104.K247.Analysis code</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4">
      <c r="A1349" t="s">
        <v>1880</v>
      </c>
      <c r="B1349" t="str">
        <f t="shared" si="64"/>
        <v>ZK104.K248.Analysis code</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4">
      <c r="A1350" t="s">
        <v>1881</v>
      </c>
      <c r="B1350" t="str">
        <f t="shared" si="64"/>
        <v>ZK104.K249.Analysis code</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4">
      <c r="A1351" t="s">
        <v>1882</v>
      </c>
      <c r="B1351" t="str">
        <f t="shared" si="64"/>
        <v>ZK104.K250.Analysis code</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4">
      <c r="A1352" t="s">
        <v>1883</v>
      </c>
      <c r="B1352" t="str">
        <f t="shared" si="64"/>
        <v>ZK104.K251.Analysis code</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4">
      <c r="A1353" t="s">
        <v>1884</v>
      </c>
      <c r="B1353" t="str">
        <f t="shared" si="64"/>
        <v>ZK104.K252.Analysis code</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4">
      <c r="A1354" t="s">
        <v>1885</v>
      </c>
      <c r="B1354" t="str">
        <f t="shared" si="64"/>
        <v>ZK104.K253.Analysis code</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4">
      <c r="A1355" t="s">
        <v>1886</v>
      </c>
      <c r="B1355" t="str">
        <f t="shared" si="64"/>
        <v>ZK104.K254.Analysis code</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4">
      <c r="A1356" t="s">
        <v>1887</v>
      </c>
      <c r="B1356" t="str">
        <f t="shared" si="64"/>
        <v>ZK104.K255.Analysis code</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4">
      <c r="A1357" t="s">
        <v>1888</v>
      </c>
      <c r="B1357" t="str">
        <f t="shared" si="64"/>
        <v>ZK104.K256.Analysis code</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4">
      <c r="A1358" t="s">
        <v>1889</v>
      </c>
      <c r="B1358" t="str">
        <f t="shared" si="64"/>
        <v>ZK104.K257.Analysis code</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4">
      <c r="A1359" t="s">
        <v>1890</v>
      </c>
      <c r="B1359" t="str">
        <f t="shared" si="64"/>
        <v>ZK104.K258.Analysis code</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4">
      <c r="A1360" t="s">
        <v>1891</v>
      </c>
      <c r="B1360" t="str">
        <f t="shared" si="64"/>
        <v>ZK104.K259.Analysis code</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4">
      <c r="A1361" t="s">
        <v>1892</v>
      </c>
      <c r="B1361" t="str">
        <f t="shared" si="64"/>
        <v>ZK104.K260.Analysis code</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4">
      <c r="A1362" t="s">
        <v>1893</v>
      </c>
      <c r="B1362" t="str">
        <f t="shared" si="64"/>
        <v>ZK104.K261.Analysis code</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4">
      <c r="A1363" t="s">
        <v>1894</v>
      </c>
      <c r="B1363" t="str">
        <f t="shared" si="64"/>
        <v>ZK104.K262.Analysis code</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4">
      <c r="A1364" t="s">
        <v>1895</v>
      </c>
      <c r="B1364" t="str">
        <f t="shared" si="64"/>
        <v>ZK104.K263.Analysis code</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4">
      <c r="A1365" t="s">
        <v>1896</v>
      </c>
      <c r="B1365" t="str">
        <f t="shared" si="64"/>
        <v>ZK104.K264.Analysis code</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4">
      <c r="A1366" t="s">
        <v>1897</v>
      </c>
      <c r="B1366" t="str">
        <f t="shared" si="64"/>
        <v>ZK104.K265.Analysis code</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4">
      <c r="A1367" t="s">
        <v>1898</v>
      </c>
      <c r="B1367" t="str">
        <f t="shared" si="64"/>
        <v>ZK104.K266.Analysis code</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4">
      <c r="A1368" t="s">
        <v>1899</v>
      </c>
      <c r="B1368" t="str">
        <f t="shared" si="64"/>
        <v>ZK104.K267.Analysis code</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4">
      <c r="A1369" t="s">
        <v>1900</v>
      </c>
      <c r="B1369" t="str">
        <f t="shared" si="64"/>
        <v>ZK104.K268.Analysis code</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4">
      <c r="A1370" t="s">
        <v>1901</v>
      </c>
      <c r="B1370" t="str">
        <f t="shared" si="64"/>
        <v>ZK104.K269.Analysis code</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4">
      <c r="A1371" t="s">
        <v>1902</v>
      </c>
      <c r="B1371" t="str">
        <f t="shared" si="64"/>
        <v>ZK104.K270.Analysis code</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4">
      <c r="A1372" t="s">
        <v>1903</v>
      </c>
      <c r="B1372" t="str">
        <f t="shared" si="64"/>
        <v>ZK104.K271.Analysis code</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4">
      <c r="A1373" t="s">
        <v>1904</v>
      </c>
      <c r="B1373" t="str">
        <f t="shared" si="64"/>
        <v>ZK104.K272.Analysis code</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4">
      <c r="A1374" t="s">
        <v>1905</v>
      </c>
      <c r="B1374" t="str">
        <f t="shared" si="64"/>
        <v>ZK104.K273.Analysis code</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4">
      <c r="A1375" t="s">
        <v>1906</v>
      </c>
      <c r="B1375" t="str">
        <f t="shared" si="64"/>
        <v>ZK104.K274.Analysis code</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4">
      <c r="A1376" t="s">
        <v>1907</v>
      </c>
      <c r="B1376" t="str">
        <f t="shared" si="64"/>
        <v>ZK104.K275.Analysis code</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4">
      <c r="A1377" t="s">
        <v>1908</v>
      </c>
      <c r="B1377" t="str">
        <f t="shared" si="64"/>
        <v>ZK104.K276.Analysis code</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4">
      <c r="A1378" t="s">
        <v>1909</v>
      </c>
      <c r="B1378" t="str">
        <f t="shared" si="64"/>
        <v>ZK104.K277.Analysis code</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4">
      <c r="A1379" t="s">
        <v>1910</v>
      </c>
      <c r="B1379" t="str">
        <f t="shared" si="64"/>
        <v>ZK104.K278.Analysis code</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4">
      <c r="A1380" t="s">
        <v>1911</v>
      </c>
      <c r="B1380" t="str">
        <f t="shared" si="64"/>
        <v>ZK104.K279.Analysis code</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4">
      <c r="A1381" t="s">
        <v>1912</v>
      </c>
      <c r="B1381" t="str">
        <f t="shared" si="64"/>
        <v>ZK104.K280.Analysis code</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4">
      <c r="A1382" t="s">
        <v>1913</v>
      </c>
      <c r="B1382" t="str">
        <f t="shared" si="64"/>
        <v>ZK104.K281.Analysis code</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4">
      <c r="A1383" t="s">
        <v>1914</v>
      </c>
      <c r="B1383" t="str">
        <f t="shared" si="64"/>
        <v>ZK104.K282.Analysis code</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4">
      <c r="A1384" t="s">
        <v>1915</v>
      </c>
      <c r="B1384" t="str">
        <f t="shared" si="64"/>
        <v>ZK104.K283.Analysis code</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4">
      <c r="A1385" t="s">
        <v>1916</v>
      </c>
      <c r="B1385" t="str">
        <f t="shared" si="64"/>
        <v>ZK104.K284.Analysis code</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4">
      <c r="A1386" t="s">
        <v>1917</v>
      </c>
      <c r="B1386" t="str">
        <f t="shared" si="64"/>
        <v>ZK104.K285.Analysis code</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4">
      <c r="A1387" t="s">
        <v>1918</v>
      </c>
      <c r="B1387" t="str">
        <f t="shared" si="64"/>
        <v>ZK104.K286.Analysis code</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4">
      <c r="A1388" t="s">
        <v>1919</v>
      </c>
      <c r="B1388" t="str">
        <f t="shared" si="64"/>
        <v>ZK104.K287.Analysis code</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4">
      <c r="A1389" t="s">
        <v>1920</v>
      </c>
      <c r="B1389" t="str">
        <f t="shared" si="64"/>
        <v>ZK104.K288.Analysis code</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4">
      <c r="A1390" t="s">
        <v>1921</v>
      </c>
      <c r="B1390" t="str">
        <f t="shared" si="64"/>
        <v>ZK104.K289.Analysis code</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4">
      <c r="A1391" t="s">
        <v>1922</v>
      </c>
      <c r="B1391" t="str">
        <f t="shared" si="64"/>
        <v>ZK104.K290.Analysis code</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4">
      <c r="A1392" t="s">
        <v>1923</v>
      </c>
      <c r="B1392" t="str">
        <f t="shared" si="64"/>
        <v>ZK104.K291.Analysis code</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4">
      <c r="A1393" t="s">
        <v>1924</v>
      </c>
      <c r="B1393" t="str">
        <f t="shared" si="64"/>
        <v>ZK104.K292.Analysis code</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4">
      <c r="A1394" t="s">
        <v>1925</v>
      </c>
      <c r="B1394" t="str">
        <f t="shared" si="64"/>
        <v>ZK104.K293.Analysis code</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4">
      <c r="A1395" t="s">
        <v>1926</v>
      </c>
      <c r="B1395" t="str">
        <f t="shared" si="64"/>
        <v>ZK104.K294.Analysis code</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4">
      <c r="A1396" t="s">
        <v>1927</v>
      </c>
      <c r="B1396" t="str">
        <f t="shared" si="64"/>
        <v>ZK104.K295.Analysis code</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4">
      <c r="A1397" t="s">
        <v>1928</v>
      </c>
      <c r="B1397" t="str">
        <f t="shared" si="64"/>
        <v>ZK104.K296.Analysis code</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4">
      <c r="A1398" t="s">
        <v>1929</v>
      </c>
      <c r="B1398" t="str">
        <f t="shared" si="64"/>
        <v>ZK104.K297.Analysis code</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4">
      <c r="A1399" t="s">
        <v>1930</v>
      </c>
      <c r="B1399" t="str">
        <f t="shared" si="64"/>
        <v>ZK104.K298.Analysis code</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4">
      <c r="A1400" t="s">
        <v>1931</v>
      </c>
      <c r="B1400" t="str">
        <f t="shared" si="64"/>
        <v>ZK104.K299.Analysis code</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4">
      <c r="A1401" t="s">
        <v>1932</v>
      </c>
      <c r="B1401" t="str">
        <f t="shared" si="64"/>
        <v>ZK104.K300.Analysis code</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 thickBot="1" x14ac:dyDescent="0.45">
      <c r="A1402" t="s">
        <v>1933</v>
      </c>
      <c r="B1402" t="str">
        <f t="shared" si="64"/>
        <v>ZK104.K301.Analysis code</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4">
      <c r="A1403" t="s">
        <v>1934</v>
      </c>
      <c r="B1403" t="str">
        <f t="shared" si="64"/>
        <v>ZK104.K302.Analysis code</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4">
      <c r="A1404" t="s">
        <v>1935</v>
      </c>
      <c r="B1404" t="str">
        <f t="shared" si="64"/>
        <v>ZK104.K303.Analysis code</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4">
      <c r="A1405" t="s">
        <v>1936</v>
      </c>
      <c r="B1405" t="str">
        <f t="shared" si="64"/>
        <v>ZK104.K304.Analysis code</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4">
      <c r="A1406" t="s">
        <v>1937</v>
      </c>
      <c r="B1406" t="str">
        <f t="shared" si="64"/>
        <v>ZK104.K305.Analysis code</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4">
      <c r="A1407" t="s">
        <v>1938</v>
      </c>
      <c r="B1407" t="str">
        <f t="shared" si="64"/>
        <v>ZK104.K306.Analysis code</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4">
      <c r="A1408" t="s">
        <v>1939</v>
      </c>
      <c r="B1408" t="str">
        <f t="shared" si="64"/>
        <v>ZK104.K307.Analysis code</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4">
      <c r="A1409" t="s">
        <v>1940</v>
      </c>
      <c r="B1409" t="str">
        <f t="shared" si="64"/>
        <v>ZK104.K308.Analysis code</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4">
      <c r="A1410" t="s">
        <v>1941</v>
      </c>
      <c r="B1410" t="str">
        <f t="shared" si="64"/>
        <v>ZK104.K309.Analysis code</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4">
      <c r="A1411" t="s">
        <v>1942</v>
      </c>
      <c r="B1411" t="str">
        <f t="shared" ref="B1411:B1474" si="67">+A1411&amp;"."&amp;$A$1</f>
        <v>ZK104.K310.Analysis code</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4">
      <c r="A1412" t="s">
        <v>1943</v>
      </c>
      <c r="B1412" t="str">
        <f t="shared" si="67"/>
        <v>ZK104.K311.Analysis code</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4">
      <c r="A1413" t="s">
        <v>1944</v>
      </c>
      <c r="B1413" t="str">
        <f t="shared" si="67"/>
        <v>ZK104.K312.Analysis code</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4">
      <c r="A1414" t="s">
        <v>1945</v>
      </c>
      <c r="B1414" t="str">
        <f t="shared" si="67"/>
        <v>ZK104.K313.Analysis code</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4">
      <c r="A1415" t="s">
        <v>1946</v>
      </c>
      <c r="B1415" t="str">
        <f t="shared" si="67"/>
        <v>ZK104.K314.Analysis code</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4">
      <c r="A1416" t="s">
        <v>1947</v>
      </c>
      <c r="B1416" t="str">
        <f t="shared" si="67"/>
        <v>ZK104.K315.Analysis code</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4">
      <c r="A1417" t="s">
        <v>1948</v>
      </c>
      <c r="B1417" t="str">
        <f t="shared" si="67"/>
        <v>ZK104.K316.Analysis code</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4">
      <c r="A1418" t="s">
        <v>1949</v>
      </c>
      <c r="B1418" t="str">
        <f t="shared" si="67"/>
        <v>ZK104.K317.Analysis code</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4">
      <c r="A1419" t="s">
        <v>1950</v>
      </c>
      <c r="B1419" t="str">
        <f t="shared" si="67"/>
        <v>ZK104.K318.Analysis code</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4">
      <c r="A1420" t="s">
        <v>1951</v>
      </c>
      <c r="B1420" t="str">
        <f t="shared" si="67"/>
        <v>ZK104.K319.Analysis code</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4">
      <c r="A1421" t="s">
        <v>1952</v>
      </c>
      <c r="B1421" t="str">
        <f t="shared" si="67"/>
        <v>ZK104.K320.Analysis code</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4">
      <c r="A1422" t="s">
        <v>1953</v>
      </c>
      <c r="B1422" t="str">
        <f t="shared" si="67"/>
        <v>ZK104.K321.Analysis code</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4">
      <c r="A1423" t="s">
        <v>1954</v>
      </c>
      <c r="B1423" t="str">
        <f t="shared" si="67"/>
        <v>ZK104.K322.Analysis code</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4">
      <c r="A1424" t="s">
        <v>1955</v>
      </c>
      <c r="B1424" t="str">
        <f t="shared" si="67"/>
        <v>ZK104.K323.Analysis code</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4">
      <c r="A1425" t="s">
        <v>1956</v>
      </c>
      <c r="B1425" t="str">
        <f t="shared" si="67"/>
        <v>ZK104.K324.Analysis code</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4">
      <c r="A1426" t="s">
        <v>1957</v>
      </c>
      <c r="B1426" t="str">
        <f t="shared" si="67"/>
        <v>ZK104.K325.Analysis code</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4">
      <c r="A1427" t="s">
        <v>1958</v>
      </c>
      <c r="B1427" t="str">
        <f t="shared" si="67"/>
        <v>ZK104.K326.Analysis code</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4">
      <c r="A1428" t="s">
        <v>1959</v>
      </c>
      <c r="B1428" t="str">
        <f t="shared" si="67"/>
        <v>ZK104.K327.Analysis code</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4">
      <c r="A1429" t="s">
        <v>1960</v>
      </c>
      <c r="B1429" t="str">
        <f t="shared" si="67"/>
        <v>ZK104.K328.Analysis code</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4">
      <c r="A1430" t="s">
        <v>1961</v>
      </c>
      <c r="B1430" t="str">
        <f t="shared" si="67"/>
        <v>ZK104.K329.Analysis code</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4">
      <c r="A1431" t="s">
        <v>1962</v>
      </c>
      <c r="B1431" t="str">
        <f t="shared" si="67"/>
        <v>ZK104.K330.Analysis code</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4">
      <c r="A1432" t="s">
        <v>1963</v>
      </c>
      <c r="B1432" t="str">
        <f t="shared" si="67"/>
        <v>ZK104.K331.Analysis code</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4">
      <c r="A1433" t="s">
        <v>1964</v>
      </c>
      <c r="B1433" t="str">
        <f t="shared" si="67"/>
        <v>ZK104.K332.Analysis code</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4">
      <c r="A1434" t="s">
        <v>1965</v>
      </c>
      <c r="B1434" t="str">
        <f t="shared" si="67"/>
        <v>ZK104.K333.Analysis code</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4">
      <c r="A1435" t="s">
        <v>1966</v>
      </c>
      <c r="B1435" t="str">
        <f t="shared" si="67"/>
        <v>ZK104.K334.Analysis code</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4">
      <c r="A1436" t="s">
        <v>1967</v>
      </c>
      <c r="B1436" t="str">
        <f t="shared" si="67"/>
        <v>ZK104.K335.Analysis code</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4">
      <c r="A1437" t="s">
        <v>1968</v>
      </c>
      <c r="B1437" t="str">
        <f t="shared" si="67"/>
        <v>ZK104.K336.Analysis code</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4">
      <c r="A1438" t="s">
        <v>1969</v>
      </c>
      <c r="B1438" t="str">
        <f t="shared" si="67"/>
        <v>ZK104.K337.Analysis code</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4">
      <c r="A1439" t="s">
        <v>1970</v>
      </c>
      <c r="B1439" t="str">
        <f t="shared" si="67"/>
        <v>ZK104.K338.Analysis code</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4">
      <c r="A1440" t="s">
        <v>1971</v>
      </c>
      <c r="B1440" t="str">
        <f t="shared" si="67"/>
        <v>ZK104.K339.Analysis code</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4">
      <c r="A1441" t="s">
        <v>1972</v>
      </c>
      <c r="B1441" t="str">
        <f t="shared" si="67"/>
        <v>ZK104.K340.Analysis code</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4">
      <c r="A1442" t="s">
        <v>1973</v>
      </c>
      <c r="B1442" t="str">
        <f t="shared" si="67"/>
        <v>ZK104.K341.Analysis code</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4">
      <c r="A1443" t="s">
        <v>1974</v>
      </c>
      <c r="B1443" t="str">
        <f t="shared" si="67"/>
        <v>ZK104.K342.Analysis code</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4">
      <c r="A1444" t="s">
        <v>1975</v>
      </c>
      <c r="B1444" t="str">
        <f t="shared" si="67"/>
        <v>ZK104.K343.Analysis code</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4">
      <c r="A1445" t="s">
        <v>1976</v>
      </c>
      <c r="B1445" t="str">
        <f t="shared" si="67"/>
        <v>ZK104.K344.Analysis code</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4">
      <c r="A1446" t="s">
        <v>1977</v>
      </c>
      <c r="B1446" t="str">
        <f t="shared" si="67"/>
        <v>ZK104.K345.Analysis code</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4">
      <c r="A1447" t="s">
        <v>1978</v>
      </c>
      <c r="B1447" t="str">
        <f t="shared" si="67"/>
        <v>ZK104.K346.Analysis code</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4">
      <c r="A1448" t="s">
        <v>1979</v>
      </c>
      <c r="B1448" t="str">
        <f t="shared" si="67"/>
        <v>ZK104.K347.Analysis code</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4">
      <c r="A1449" t="s">
        <v>1980</v>
      </c>
      <c r="B1449" t="str">
        <f t="shared" si="67"/>
        <v>ZK104.K348.Analysis code</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4">
      <c r="A1450" t="s">
        <v>1981</v>
      </c>
      <c r="B1450" t="str">
        <f t="shared" si="67"/>
        <v>ZK104.K349.Analysis code</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4">
      <c r="A1451" t="s">
        <v>1982</v>
      </c>
      <c r="B1451" t="str">
        <f t="shared" si="67"/>
        <v>ZK104.K350.Analysis code</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4">
      <c r="A1452" t="s">
        <v>1983</v>
      </c>
      <c r="B1452" t="str">
        <f t="shared" si="67"/>
        <v>ZK104.K351.Analysis code</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4">
      <c r="A1453" t="s">
        <v>1984</v>
      </c>
      <c r="B1453" t="str">
        <f t="shared" si="67"/>
        <v>ZK104.K352.Analysis code</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4">
      <c r="A1454" t="s">
        <v>1985</v>
      </c>
      <c r="B1454" t="str">
        <f t="shared" si="67"/>
        <v>ZK104.K353.Analysis code</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4">
      <c r="A1455" t="s">
        <v>1986</v>
      </c>
      <c r="B1455" t="str">
        <f t="shared" si="67"/>
        <v>ZK104.K354.Analysis code</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4">
      <c r="A1456" t="s">
        <v>1987</v>
      </c>
      <c r="B1456" t="str">
        <f t="shared" si="67"/>
        <v>ZK104.K355.Analysis code</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4">
      <c r="A1457" t="s">
        <v>1988</v>
      </c>
      <c r="B1457" t="str">
        <f t="shared" si="67"/>
        <v>ZK104.K356.Analysis code</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4">
      <c r="A1458" t="s">
        <v>1989</v>
      </c>
      <c r="B1458" t="str">
        <f t="shared" si="67"/>
        <v>ZK104.K357.Analysis code</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4">
      <c r="A1459" t="s">
        <v>1990</v>
      </c>
      <c r="B1459" t="str">
        <f t="shared" si="67"/>
        <v>ZK104.K358.Analysis code</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4">
      <c r="A1460" t="s">
        <v>1991</v>
      </c>
      <c r="B1460" t="str">
        <f t="shared" si="67"/>
        <v>ZK104.K359.Analysis code</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4">
      <c r="A1461" t="s">
        <v>1992</v>
      </c>
      <c r="B1461" t="str">
        <f t="shared" si="67"/>
        <v>ZK104.K360.Analysis code</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4">
      <c r="A1462" t="s">
        <v>1993</v>
      </c>
      <c r="B1462" t="str">
        <f t="shared" si="67"/>
        <v>ZK104.K361.Analysis code</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4">
      <c r="A1463" t="s">
        <v>1994</v>
      </c>
      <c r="B1463" t="str">
        <f t="shared" si="67"/>
        <v>ZK104.K362.Analysis code</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4">
      <c r="A1464" t="s">
        <v>1995</v>
      </c>
      <c r="B1464" t="str">
        <f t="shared" si="67"/>
        <v>ZK104.K363.Analysis code</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4">
      <c r="A1465" t="s">
        <v>1996</v>
      </c>
      <c r="B1465" t="str">
        <f t="shared" si="67"/>
        <v>ZK104.K364.Analysis code</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4">
      <c r="A1466" t="s">
        <v>1997</v>
      </c>
      <c r="B1466" t="str">
        <f t="shared" si="67"/>
        <v>ZK104.K365.Analysis code</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4">
      <c r="A1467" t="s">
        <v>1998</v>
      </c>
      <c r="B1467" t="str">
        <f t="shared" si="67"/>
        <v>ZK104.K366.Analysis code</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4">
      <c r="A1468" t="s">
        <v>1999</v>
      </c>
      <c r="B1468" t="str">
        <f t="shared" si="67"/>
        <v>ZK104.K367.Analysis code</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4">
      <c r="A1469" t="s">
        <v>2000</v>
      </c>
      <c r="B1469" t="str">
        <f t="shared" si="67"/>
        <v>ZK104.K368.Analysis code</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4">
      <c r="A1470" t="s">
        <v>2001</v>
      </c>
      <c r="B1470" t="str">
        <f t="shared" si="67"/>
        <v>ZK104.K369.Analysis code</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4">
      <c r="A1471" t="s">
        <v>2002</v>
      </c>
      <c r="B1471" t="str">
        <f t="shared" si="67"/>
        <v>ZK104.K370.Analysis code</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4">
      <c r="A1472" t="s">
        <v>2003</v>
      </c>
      <c r="B1472" t="str">
        <f t="shared" si="67"/>
        <v>ZK104.K371.Analysis code</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4">
      <c r="A1473" t="s">
        <v>2004</v>
      </c>
      <c r="B1473" t="str">
        <f t="shared" si="67"/>
        <v>ZK104.K372.Analysis code</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4">
      <c r="A1474" t="s">
        <v>2005</v>
      </c>
      <c r="B1474" t="str">
        <f t="shared" si="67"/>
        <v>ZK104.K373.Analysis code</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4">
      <c r="A1475" t="s">
        <v>2006</v>
      </c>
      <c r="B1475" t="str">
        <f t="shared" ref="B1475:B1538" si="70">+A1475&amp;"."&amp;$A$1</f>
        <v>ZK104.K374.Analysis code</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4">
      <c r="A1476" t="s">
        <v>2007</v>
      </c>
      <c r="B1476" t="str">
        <f t="shared" si="70"/>
        <v>ZK104.K375.Analysis code</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4">
      <c r="A1477" t="s">
        <v>2008</v>
      </c>
      <c r="B1477" t="str">
        <f t="shared" si="70"/>
        <v>ZK104.K376.Analysis code</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4">
      <c r="A1478" t="s">
        <v>2009</v>
      </c>
      <c r="B1478" t="str">
        <f t="shared" si="70"/>
        <v>ZK104.K377.Analysis code</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4">
      <c r="A1479" t="s">
        <v>2010</v>
      </c>
      <c r="B1479" t="str">
        <f t="shared" si="70"/>
        <v>ZK104.K378.Analysis code</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4">
      <c r="A1480" t="s">
        <v>2011</v>
      </c>
      <c r="B1480" t="str">
        <f t="shared" si="70"/>
        <v>ZK104.K379.Analysis code</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4">
      <c r="A1481" t="s">
        <v>2012</v>
      </c>
      <c r="B1481" t="str">
        <f t="shared" si="70"/>
        <v>ZK104.K380.Analysis code</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4">
      <c r="A1482" t="s">
        <v>2013</v>
      </c>
      <c r="B1482" t="str">
        <f t="shared" si="70"/>
        <v>ZK104.K381.Analysis code</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4">
      <c r="A1483" t="s">
        <v>2014</v>
      </c>
      <c r="B1483" t="str">
        <f t="shared" si="70"/>
        <v>ZK104.K382.Analysis code</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4">
      <c r="A1484" t="s">
        <v>2015</v>
      </c>
      <c r="B1484" t="str">
        <f t="shared" si="70"/>
        <v>ZK104.K383.Analysis code</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4">
      <c r="A1485" t="s">
        <v>2016</v>
      </c>
      <c r="B1485" t="str">
        <f t="shared" si="70"/>
        <v>ZK104.K384.Analysis code</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4">
      <c r="A1486" t="s">
        <v>2017</v>
      </c>
      <c r="B1486" t="str">
        <f t="shared" si="70"/>
        <v>ZK104.K385.Analysis code</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4">
      <c r="A1487" t="s">
        <v>2018</v>
      </c>
      <c r="B1487" t="str">
        <f t="shared" si="70"/>
        <v>ZK104.K386.Analysis code</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4">
      <c r="A1488" t="s">
        <v>2019</v>
      </c>
      <c r="B1488" t="str">
        <f t="shared" si="70"/>
        <v>ZK104.K387.Analysis code</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4">
      <c r="A1489" t="s">
        <v>2020</v>
      </c>
      <c r="B1489" t="str">
        <f t="shared" si="70"/>
        <v>ZK104.K388.Analysis code</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4">
      <c r="A1490" t="s">
        <v>2021</v>
      </c>
      <c r="B1490" t="str">
        <f t="shared" si="70"/>
        <v>ZK104.K389.Analysis code</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4">
      <c r="A1491" t="s">
        <v>2022</v>
      </c>
      <c r="B1491" t="str">
        <f t="shared" si="70"/>
        <v>ZK104.K390.Analysis code</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4">
      <c r="A1492" t="s">
        <v>2023</v>
      </c>
      <c r="B1492" t="str">
        <f t="shared" si="70"/>
        <v>ZK104.K391.Analysis code</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4">
      <c r="A1493" t="s">
        <v>2024</v>
      </c>
      <c r="B1493" t="str">
        <f t="shared" si="70"/>
        <v>ZK104.K392.Analysis code</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4">
      <c r="A1494" t="s">
        <v>2025</v>
      </c>
      <c r="B1494" t="str">
        <f t="shared" si="70"/>
        <v>ZK104.K393.Analysis code</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4">
      <c r="A1495" t="s">
        <v>2026</v>
      </c>
      <c r="B1495" t="str">
        <f t="shared" si="70"/>
        <v>ZK104.K394.Analysis code</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4">
      <c r="A1496" t="s">
        <v>2027</v>
      </c>
      <c r="B1496" t="str">
        <f t="shared" si="70"/>
        <v>ZK104.K395.Analysis code</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4">
      <c r="A1497" t="s">
        <v>2028</v>
      </c>
      <c r="B1497" t="str">
        <f t="shared" si="70"/>
        <v>ZK104.K396.Analysis code</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4">
      <c r="A1498" t="s">
        <v>2029</v>
      </c>
      <c r="B1498" t="str">
        <f t="shared" si="70"/>
        <v>ZK104.K397.Analysis code</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4">
      <c r="A1499" t="s">
        <v>2030</v>
      </c>
      <c r="B1499" t="str">
        <f t="shared" si="70"/>
        <v>ZK104.K398.Analysis code</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4">
      <c r="A1500" t="s">
        <v>2031</v>
      </c>
      <c r="B1500" t="str">
        <f t="shared" si="70"/>
        <v>ZK104.K399.Analysis code</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4">
      <c r="A1501" t="s">
        <v>2032</v>
      </c>
      <c r="B1501" t="str">
        <f t="shared" si="70"/>
        <v>ZK105.K100.Analysis code</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 thickBot="1" x14ac:dyDescent="0.45">
      <c r="A1502" t="s">
        <v>2033</v>
      </c>
      <c r="B1502" t="str">
        <f t="shared" si="70"/>
        <v>ZK105.K101.Analysis code</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4">
      <c r="A1503" t="s">
        <v>2034</v>
      </c>
      <c r="B1503" t="str">
        <f t="shared" si="70"/>
        <v>ZK105.K102.Analysis code</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4">
      <c r="A1504" t="s">
        <v>2035</v>
      </c>
      <c r="B1504" t="str">
        <f t="shared" si="70"/>
        <v>ZK105.K103.Analysis code</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4">
      <c r="A1505" t="s">
        <v>2036</v>
      </c>
      <c r="B1505" t="str">
        <f t="shared" si="70"/>
        <v>ZK105.K104.Analysis code</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4">
      <c r="A1506" t="s">
        <v>2037</v>
      </c>
      <c r="B1506" t="str">
        <f t="shared" si="70"/>
        <v>ZK105.K105.Analysis code</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4">
      <c r="A1507" t="s">
        <v>2038</v>
      </c>
      <c r="B1507" t="str">
        <f t="shared" si="70"/>
        <v>ZK105.K106.Analysis code</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4">
      <c r="A1508" t="s">
        <v>2039</v>
      </c>
      <c r="B1508" t="str">
        <f t="shared" si="70"/>
        <v>ZK105.K107.Analysis code</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4">
      <c r="A1509" t="s">
        <v>2040</v>
      </c>
      <c r="B1509" t="str">
        <f t="shared" si="70"/>
        <v>ZK105.K108.Analysis code</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4">
      <c r="A1510" t="s">
        <v>2041</v>
      </c>
      <c r="B1510" t="str">
        <f t="shared" si="70"/>
        <v>ZK105.K109.Analysis code</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4">
      <c r="A1511" t="s">
        <v>2042</v>
      </c>
      <c r="B1511" t="str">
        <f t="shared" si="70"/>
        <v>ZK105.K110.Analysis code</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4">
      <c r="A1512" t="s">
        <v>2043</v>
      </c>
      <c r="B1512" t="str">
        <f t="shared" si="70"/>
        <v>ZK105.K111.Analysis code</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4">
      <c r="A1513" t="s">
        <v>2044</v>
      </c>
      <c r="B1513" t="str">
        <f t="shared" si="70"/>
        <v>ZK105.K112.Analysis code</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4">
      <c r="A1514" t="s">
        <v>2045</v>
      </c>
      <c r="B1514" t="str">
        <f t="shared" si="70"/>
        <v>ZK105.K113.Analysis code</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4">
      <c r="A1515" t="s">
        <v>2046</v>
      </c>
      <c r="B1515" t="str">
        <f t="shared" si="70"/>
        <v>ZK105.K114.Analysis code</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4">
      <c r="A1516" t="s">
        <v>2047</v>
      </c>
      <c r="B1516" t="str">
        <f t="shared" si="70"/>
        <v>ZK105.K115.Analysis code</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4">
      <c r="A1517" t="s">
        <v>2048</v>
      </c>
      <c r="B1517" t="str">
        <f t="shared" si="70"/>
        <v>ZK105.K116.Analysis code</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4">
      <c r="A1518" t="s">
        <v>2049</v>
      </c>
      <c r="B1518" t="str">
        <f t="shared" si="70"/>
        <v>ZK105.K117.Analysis code</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4">
      <c r="A1519" t="s">
        <v>2050</v>
      </c>
      <c r="B1519" t="str">
        <f t="shared" si="70"/>
        <v>ZK105.K118.Analysis code</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4">
      <c r="A1520" t="s">
        <v>2051</v>
      </c>
      <c r="B1520" t="str">
        <f t="shared" si="70"/>
        <v>ZK105.K119.Analysis code</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4">
      <c r="A1521" t="s">
        <v>2052</v>
      </c>
      <c r="B1521" t="str">
        <f t="shared" si="70"/>
        <v>ZK105.K120.Analysis code</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4">
      <c r="A1522" t="s">
        <v>2053</v>
      </c>
      <c r="B1522" t="str">
        <f t="shared" si="70"/>
        <v>ZK105.K121.Analysis code</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4">
      <c r="A1523" t="s">
        <v>2054</v>
      </c>
      <c r="B1523" t="str">
        <f t="shared" si="70"/>
        <v>ZK105.K122.Analysis code</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4">
      <c r="A1524" t="s">
        <v>2055</v>
      </c>
      <c r="B1524" t="str">
        <f t="shared" si="70"/>
        <v>ZK105.K123.Analysis code</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4">
      <c r="A1525" t="s">
        <v>2056</v>
      </c>
      <c r="B1525" t="str">
        <f t="shared" si="70"/>
        <v>ZK105.K124.Analysis code</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4">
      <c r="A1526" t="s">
        <v>2057</v>
      </c>
      <c r="B1526" t="str">
        <f t="shared" si="70"/>
        <v>ZK105.K125.Analysis code</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4">
      <c r="A1527" t="s">
        <v>2058</v>
      </c>
      <c r="B1527" t="str">
        <f t="shared" si="70"/>
        <v>ZK105.K126.Analysis code</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4">
      <c r="A1528" t="s">
        <v>2059</v>
      </c>
      <c r="B1528" t="str">
        <f t="shared" si="70"/>
        <v>ZK105.K127.Analysis code</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4">
      <c r="A1529" t="s">
        <v>2060</v>
      </c>
      <c r="B1529" t="str">
        <f t="shared" si="70"/>
        <v>ZK105.K128.Analysis code</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4">
      <c r="A1530" t="s">
        <v>2061</v>
      </c>
      <c r="B1530" t="str">
        <f t="shared" si="70"/>
        <v>ZK105.K129.Analysis code</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4">
      <c r="A1531" t="s">
        <v>2062</v>
      </c>
      <c r="B1531" t="str">
        <f t="shared" si="70"/>
        <v>ZK105.K130.Analysis code</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4">
      <c r="A1532" t="s">
        <v>2063</v>
      </c>
      <c r="B1532" t="str">
        <f t="shared" si="70"/>
        <v>ZK105.K131.Analysis code</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4">
      <c r="A1533" t="s">
        <v>2064</v>
      </c>
      <c r="B1533" t="str">
        <f t="shared" si="70"/>
        <v>ZK105.K132.Analysis code</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4">
      <c r="A1534" t="s">
        <v>2065</v>
      </c>
      <c r="B1534" t="str">
        <f t="shared" si="70"/>
        <v>ZK105.K133.Analysis code</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4">
      <c r="A1535" t="s">
        <v>2066</v>
      </c>
      <c r="B1535" t="str">
        <f t="shared" si="70"/>
        <v>ZK105.K134.Analysis code</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4">
      <c r="A1536" t="s">
        <v>2067</v>
      </c>
      <c r="B1536" t="str">
        <f t="shared" si="70"/>
        <v>ZK105.K135.Analysis code</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4">
      <c r="A1537" t="s">
        <v>2068</v>
      </c>
      <c r="B1537" t="str">
        <f t="shared" si="70"/>
        <v>ZK105.K136.Analysis code</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4">
      <c r="A1538" t="s">
        <v>2069</v>
      </c>
      <c r="B1538" t="str">
        <f t="shared" si="70"/>
        <v>ZK105.K137.Analysis code</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4">
      <c r="A1539" t="s">
        <v>2070</v>
      </c>
      <c r="B1539" t="str">
        <f t="shared" ref="B1539:B1602" si="73">+A1539&amp;"."&amp;$A$1</f>
        <v>ZK105.K138.Analysis code</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4">
      <c r="A1540" t="s">
        <v>2071</v>
      </c>
      <c r="B1540" t="str">
        <f t="shared" si="73"/>
        <v>ZK105.K139.Analysis code</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4">
      <c r="A1541" t="s">
        <v>2072</v>
      </c>
      <c r="B1541" t="str">
        <f t="shared" si="73"/>
        <v>ZK105.K140.Analysis code</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4">
      <c r="A1542" t="s">
        <v>2073</v>
      </c>
      <c r="B1542" t="str">
        <f t="shared" si="73"/>
        <v>ZK105.K141.Analysis code</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4">
      <c r="A1543" t="s">
        <v>2074</v>
      </c>
      <c r="B1543" t="str">
        <f t="shared" si="73"/>
        <v>ZK105.K142.Analysis code</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4">
      <c r="A1544" t="s">
        <v>2075</v>
      </c>
      <c r="B1544" t="str">
        <f t="shared" si="73"/>
        <v>ZK105.K143.Analysis code</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4">
      <c r="A1545" t="s">
        <v>2076</v>
      </c>
      <c r="B1545" t="str">
        <f t="shared" si="73"/>
        <v>ZK105.K144.Analysis code</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4">
      <c r="A1546" t="s">
        <v>2077</v>
      </c>
      <c r="B1546" t="str">
        <f t="shared" si="73"/>
        <v>ZK105.K145.Analysis code</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4">
      <c r="A1547" t="s">
        <v>2078</v>
      </c>
      <c r="B1547" t="str">
        <f t="shared" si="73"/>
        <v>ZK105.K146.Analysis code</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4">
      <c r="A1548" t="s">
        <v>2079</v>
      </c>
      <c r="B1548" t="str">
        <f t="shared" si="73"/>
        <v>ZK105.K147.Analysis code</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4">
      <c r="A1549" t="s">
        <v>2080</v>
      </c>
      <c r="B1549" t="str">
        <f t="shared" si="73"/>
        <v>ZK105.K148.Analysis code</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4">
      <c r="A1550" t="s">
        <v>2081</v>
      </c>
      <c r="B1550" t="str">
        <f t="shared" si="73"/>
        <v>ZK105.K149.Analysis code</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4">
      <c r="A1551" t="s">
        <v>2082</v>
      </c>
      <c r="B1551" t="str">
        <f t="shared" si="73"/>
        <v>ZK105.K150.Analysis code</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4">
      <c r="A1552" t="s">
        <v>2083</v>
      </c>
      <c r="B1552" t="str">
        <f t="shared" si="73"/>
        <v>ZK105.K151.Analysis code</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4">
      <c r="A1553" t="s">
        <v>2084</v>
      </c>
      <c r="B1553" t="str">
        <f t="shared" si="73"/>
        <v>ZK105.K152.Analysis code</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4">
      <c r="A1554" t="s">
        <v>2085</v>
      </c>
      <c r="B1554" t="str">
        <f t="shared" si="73"/>
        <v>ZK105.K153.Analysis code</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4">
      <c r="A1555" t="s">
        <v>2086</v>
      </c>
      <c r="B1555" t="str">
        <f t="shared" si="73"/>
        <v>ZK105.K154.Analysis code</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4">
      <c r="A1556" t="s">
        <v>2087</v>
      </c>
      <c r="B1556" t="str">
        <f t="shared" si="73"/>
        <v>ZK105.K155.Analysis code</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4">
      <c r="A1557" t="s">
        <v>2088</v>
      </c>
      <c r="B1557" t="str">
        <f t="shared" si="73"/>
        <v>ZK105.K156.Analysis code</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4">
      <c r="A1558" t="s">
        <v>2089</v>
      </c>
      <c r="B1558" t="str">
        <f t="shared" si="73"/>
        <v>ZK105.K157.Analysis code</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4">
      <c r="A1559" t="s">
        <v>2090</v>
      </c>
      <c r="B1559" t="str">
        <f t="shared" si="73"/>
        <v>ZK105.K158.Analysis code</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4">
      <c r="A1560" t="s">
        <v>2091</v>
      </c>
      <c r="B1560" t="str">
        <f t="shared" si="73"/>
        <v>ZK105.K159.Analysis code</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4">
      <c r="A1561" t="s">
        <v>2092</v>
      </c>
      <c r="B1561" t="str">
        <f t="shared" si="73"/>
        <v>ZK105.K160.Analysis code</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4">
      <c r="A1562" t="s">
        <v>2093</v>
      </c>
      <c r="B1562" t="str">
        <f t="shared" si="73"/>
        <v>ZK105.K161.Analysis code</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4">
      <c r="A1563" t="s">
        <v>2094</v>
      </c>
      <c r="B1563" t="str">
        <f t="shared" si="73"/>
        <v>ZK105.K162.Analysis code</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4">
      <c r="A1564" t="s">
        <v>2095</v>
      </c>
      <c r="B1564" t="str">
        <f t="shared" si="73"/>
        <v>ZK105.K163.Analysis code</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4">
      <c r="A1565" t="s">
        <v>2096</v>
      </c>
      <c r="B1565" t="str">
        <f t="shared" si="73"/>
        <v>ZK105.K164.Analysis code</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4">
      <c r="A1566" t="s">
        <v>2097</v>
      </c>
      <c r="B1566" t="str">
        <f t="shared" si="73"/>
        <v>ZK105.K165.Analysis code</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4">
      <c r="A1567" t="s">
        <v>2098</v>
      </c>
      <c r="B1567" t="str">
        <f t="shared" si="73"/>
        <v>ZK105.K166.Analysis code</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4">
      <c r="A1568" t="s">
        <v>2099</v>
      </c>
      <c r="B1568" t="str">
        <f t="shared" si="73"/>
        <v>ZK105.K167.Analysis code</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4">
      <c r="A1569" t="s">
        <v>2100</v>
      </c>
      <c r="B1569" t="str">
        <f t="shared" si="73"/>
        <v>ZK105.K168.Analysis code</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4">
      <c r="A1570" t="s">
        <v>2101</v>
      </c>
      <c r="B1570" t="str">
        <f t="shared" si="73"/>
        <v>ZK105.K169.Analysis code</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4">
      <c r="A1571" t="s">
        <v>2102</v>
      </c>
      <c r="B1571" t="str">
        <f t="shared" si="73"/>
        <v>ZK105.K170.Analysis code</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4">
      <c r="A1572" t="s">
        <v>2103</v>
      </c>
      <c r="B1572" t="str">
        <f t="shared" si="73"/>
        <v>ZK105.K171.Analysis code</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4">
      <c r="A1573" t="s">
        <v>2104</v>
      </c>
      <c r="B1573" t="str">
        <f t="shared" si="73"/>
        <v>ZK105.K172.Analysis code</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4">
      <c r="A1574" t="s">
        <v>2105</v>
      </c>
      <c r="B1574" t="str">
        <f t="shared" si="73"/>
        <v>ZK105.K173.Analysis code</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4">
      <c r="A1575" t="s">
        <v>2106</v>
      </c>
      <c r="B1575" t="str">
        <f t="shared" si="73"/>
        <v>ZK105.K174.Analysis code</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4">
      <c r="A1576" t="s">
        <v>2107</v>
      </c>
      <c r="B1576" t="str">
        <f t="shared" si="73"/>
        <v>ZK105.K175.Analysis code</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4">
      <c r="A1577" t="s">
        <v>2108</v>
      </c>
      <c r="B1577" t="str">
        <f t="shared" si="73"/>
        <v>ZK105.K176.Analysis code</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4">
      <c r="A1578" t="s">
        <v>2109</v>
      </c>
      <c r="B1578" t="str">
        <f t="shared" si="73"/>
        <v>ZK105.K177.Analysis code</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4">
      <c r="A1579" t="s">
        <v>2110</v>
      </c>
      <c r="B1579" t="str">
        <f t="shared" si="73"/>
        <v>ZK105.K178.Analysis code</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4">
      <c r="A1580" t="s">
        <v>2111</v>
      </c>
      <c r="B1580" t="str">
        <f t="shared" si="73"/>
        <v>ZK105.K179.Analysis code</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4">
      <c r="A1581" t="s">
        <v>2112</v>
      </c>
      <c r="B1581" t="str">
        <f t="shared" si="73"/>
        <v>ZK105.K180.Analysis code</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4">
      <c r="A1582" t="s">
        <v>2113</v>
      </c>
      <c r="B1582" t="str">
        <f t="shared" si="73"/>
        <v>ZK105.K181.Analysis code</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4">
      <c r="A1583" t="s">
        <v>2114</v>
      </c>
      <c r="B1583" t="str">
        <f t="shared" si="73"/>
        <v>ZK105.K182.Analysis code</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4">
      <c r="A1584" t="s">
        <v>2115</v>
      </c>
      <c r="B1584" t="str">
        <f t="shared" si="73"/>
        <v>ZK105.K183.Analysis code</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4">
      <c r="A1585" t="s">
        <v>2116</v>
      </c>
      <c r="B1585" t="str">
        <f t="shared" si="73"/>
        <v>ZK105.K184.Analysis code</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4">
      <c r="A1586" t="s">
        <v>2117</v>
      </c>
      <c r="B1586" t="str">
        <f t="shared" si="73"/>
        <v>ZK105.K185.Analysis code</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4">
      <c r="A1587" t="s">
        <v>2118</v>
      </c>
      <c r="B1587" t="str">
        <f t="shared" si="73"/>
        <v>ZK105.K186.Analysis code</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4">
      <c r="A1588" t="s">
        <v>2119</v>
      </c>
      <c r="B1588" t="str">
        <f t="shared" si="73"/>
        <v>ZK105.K187.Analysis code</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4">
      <c r="A1589" t="s">
        <v>2120</v>
      </c>
      <c r="B1589" t="str">
        <f t="shared" si="73"/>
        <v>ZK105.K188.Analysis code</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4">
      <c r="A1590" t="s">
        <v>2121</v>
      </c>
      <c r="B1590" t="str">
        <f t="shared" si="73"/>
        <v>ZK105.K189.Analysis code</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4">
      <c r="A1591" t="s">
        <v>2122</v>
      </c>
      <c r="B1591" t="str">
        <f t="shared" si="73"/>
        <v>ZK105.K190.Analysis code</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4">
      <c r="A1592" t="s">
        <v>2123</v>
      </c>
      <c r="B1592" t="str">
        <f t="shared" si="73"/>
        <v>ZK105.K191.Analysis code</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4">
      <c r="A1593" t="s">
        <v>2124</v>
      </c>
      <c r="B1593" t="str">
        <f t="shared" si="73"/>
        <v>ZK105.K192.Analysis code</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4">
      <c r="A1594" t="s">
        <v>2125</v>
      </c>
      <c r="B1594" t="str">
        <f t="shared" si="73"/>
        <v>ZK105.K193.Analysis code</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4">
      <c r="A1595" t="s">
        <v>2126</v>
      </c>
      <c r="B1595" t="str">
        <f t="shared" si="73"/>
        <v>ZK105.K194.Analysis code</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4">
      <c r="A1596" t="s">
        <v>2127</v>
      </c>
      <c r="B1596" t="str">
        <f t="shared" si="73"/>
        <v>ZK105.K195.Analysis code</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4">
      <c r="A1597" t="s">
        <v>2128</v>
      </c>
      <c r="B1597" t="str">
        <f t="shared" si="73"/>
        <v>ZK105.K196.Analysis code</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4">
      <c r="A1598" t="s">
        <v>2129</v>
      </c>
      <c r="B1598" t="str">
        <f t="shared" si="73"/>
        <v>ZK105.K197.Analysis code</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4">
      <c r="A1599" t="s">
        <v>2130</v>
      </c>
      <c r="B1599" t="str">
        <f t="shared" si="73"/>
        <v>ZK105.K198.Analysis code</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4">
      <c r="A1600" t="s">
        <v>2131</v>
      </c>
      <c r="B1600" t="str">
        <f t="shared" si="73"/>
        <v>ZK105.K199.Analysis code</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4">
      <c r="A1601" t="s">
        <v>2132</v>
      </c>
      <c r="B1601" t="str">
        <f t="shared" si="73"/>
        <v>ZK105.K200.Analysis code</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 thickBot="1" x14ac:dyDescent="0.45">
      <c r="A1602" t="s">
        <v>2133</v>
      </c>
      <c r="B1602" t="str">
        <f t="shared" si="73"/>
        <v>ZK105.K201.Analysis code</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4">
      <c r="A1603" t="s">
        <v>2134</v>
      </c>
      <c r="B1603" t="str">
        <f t="shared" ref="B1603:B1666" si="76">+A1603&amp;"."&amp;$A$1</f>
        <v>ZK105.K202.Analysis code</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4">
      <c r="A1604" t="s">
        <v>2135</v>
      </c>
      <c r="B1604" t="str">
        <f t="shared" si="76"/>
        <v>ZK105.K203.Analysis code</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4">
      <c r="A1605" t="s">
        <v>2136</v>
      </c>
      <c r="B1605" t="str">
        <f t="shared" si="76"/>
        <v>ZK105.K204.Analysis code</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4">
      <c r="A1606" t="s">
        <v>2137</v>
      </c>
      <c r="B1606" t="str">
        <f t="shared" si="76"/>
        <v>ZK105.K205.Analysis code</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4">
      <c r="A1607" t="s">
        <v>2138</v>
      </c>
      <c r="B1607" t="str">
        <f t="shared" si="76"/>
        <v>ZK105.K206.Analysis code</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4">
      <c r="A1608" t="s">
        <v>2139</v>
      </c>
      <c r="B1608" t="str">
        <f t="shared" si="76"/>
        <v>ZK105.K207.Analysis code</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4">
      <c r="A1609" t="s">
        <v>2140</v>
      </c>
      <c r="B1609" t="str">
        <f t="shared" si="76"/>
        <v>ZK105.K208.Analysis code</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4">
      <c r="A1610" t="s">
        <v>2141</v>
      </c>
      <c r="B1610" t="str">
        <f t="shared" si="76"/>
        <v>ZK105.K209.Analysis code</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4">
      <c r="A1611" t="s">
        <v>2142</v>
      </c>
      <c r="B1611" t="str">
        <f t="shared" si="76"/>
        <v>ZK105.K210.Analysis code</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4">
      <c r="A1612" t="s">
        <v>2143</v>
      </c>
      <c r="B1612" t="str">
        <f t="shared" si="76"/>
        <v>ZK105.K211.Analysis code</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4">
      <c r="A1613" t="s">
        <v>2144</v>
      </c>
      <c r="B1613" t="str">
        <f t="shared" si="76"/>
        <v>ZK105.K212.Analysis code</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4">
      <c r="A1614" t="s">
        <v>2145</v>
      </c>
      <c r="B1614" t="str">
        <f t="shared" si="76"/>
        <v>ZK105.K213.Analysis code</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4">
      <c r="A1615" t="s">
        <v>2146</v>
      </c>
      <c r="B1615" t="str">
        <f t="shared" si="76"/>
        <v>ZK105.K214.Analysis code</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4">
      <c r="A1616" t="s">
        <v>2147</v>
      </c>
      <c r="B1616" t="str">
        <f t="shared" si="76"/>
        <v>ZK105.K215.Analysis code</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4">
      <c r="A1617" t="s">
        <v>2148</v>
      </c>
      <c r="B1617" t="str">
        <f t="shared" si="76"/>
        <v>ZK105.K216.Analysis code</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4">
      <c r="A1618" t="s">
        <v>2149</v>
      </c>
      <c r="B1618" t="str">
        <f t="shared" si="76"/>
        <v>ZK105.K217.Analysis code</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4">
      <c r="A1619" t="s">
        <v>2150</v>
      </c>
      <c r="B1619" t="str">
        <f t="shared" si="76"/>
        <v>ZK105.K218.Analysis code</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4">
      <c r="A1620" t="s">
        <v>2151</v>
      </c>
      <c r="B1620" t="str">
        <f t="shared" si="76"/>
        <v>ZK105.K219.Analysis code</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4">
      <c r="A1621" t="s">
        <v>2152</v>
      </c>
      <c r="B1621" t="str">
        <f t="shared" si="76"/>
        <v>ZK105.K220.Analysis code</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4">
      <c r="A1622" t="s">
        <v>2153</v>
      </c>
      <c r="B1622" t="str">
        <f t="shared" si="76"/>
        <v>ZK105.K221.Analysis code</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4">
      <c r="A1623" t="s">
        <v>2154</v>
      </c>
      <c r="B1623" t="str">
        <f t="shared" si="76"/>
        <v>ZK105.K222.Analysis code</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4">
      <c r="A1624" t="s">
        <v>2155</v>
      </c>
      <c r="B1624" t="str">
        <f t="shared" si="76"/>
        <v>ZK105.K223.Analysis code</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4">
      <c r="A1625" t="s">
        <v>2156</v>
      </c>
      <c r="B1625" t="str">
        <f t="shared" si="76"/>
        <v>ZK105.K224.Analysis code</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4">
      <c r="A1626" t="s">
        <v>2157</v>
      </c>
      <c r="B1626" t="str">
        <f t="shared" si="76"/>
        <v>ZK105.K225.Analysis code</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4">
      <c r="A1627" t="s">
        <v>2158</v>
      </c>
      <c r="B1627" t="str">
        <f t="shared" si="76"/>
        <v>ZK105.K226.Analysis code</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4">
      <c r="A1628" t="s">
        <v>2159</v>
      </c>
      <c r="B1628" t="str">
        <f t="shared" si="76"/>
        <v>ZK105.K227.Analysis code</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4">
      <c r="A1629" t="s">
        <v>2160</v>
      </c>
      <c r="B1629" t="str">
        <f t="shared" si="76"/>
        <v>ZK105.K228.Analysis code</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4">
      <c r="A1630" t="s">
        <v>2161</v>
      </c>
      <c r="B1630" t="str">
        <f t="shared" si="76"/>
        <v>ZK105.K229.Analysis code</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4">
      <c r="A1631" t="s">
        <v>2162</v>
      </c>
      <c r="B1631" t="str">
        <f t="shared" si="76"/>
        <v>ZK105.K230.Analysis code</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4">
      <c r="A1632" t="s">
        <v>2163</v>
      </c>
      <c r="B1632" t="str">
        <f t="shared" si="76"/>
        <v>ZK105.K231.Analysis code</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4">
      <c r="A1633" t="s">
        <v>2164</v>
      </c>
      <c r="B1633" t="str">
        <f t="shared" si="76"/>
        <v>ZK105.K232.Analysis code</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4">
      <c r="A1634" t="s">
        <v>2165</v>
      </c>
      <c r="B1634" t="str">
        <f t="shared" si="76"/>
        <v>ZK105.K233.Analysis code</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4">
      <c r="A1635" t="s">
        <v>2166</v>
      </c>
      <c r="B1635" t="str">
        <f t="shared" si="76"/>
        <v>ZK105.K234.Analysis code</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4">
      <c r="A1636" t="s">
        <v>2167</v>
      </c>
      <c r="B1636" t="str">
        <f t="shared" si="76"/>
        <v>ZK105.K235.Analysis code</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4">
      <c r="A1637" t="s">
        <v>2168</v>
      </c>
      <c r="B1637" t="str">
        <f t="shared" si="76"/>
        <v>ZK105.K236.Analysis code</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4">
      <c r="A1638" t="s">
        <v>2169</v>
      </c>
      <c r="B1638" t="str">
        <f t="shared" si="76"/>
        <v>ZK105.K237.Analysis code</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4">
      <c r="A1639" t="s">
        <v>2170</v>
      </c>
      <c r="B1639" t="str">
        <f t="shared" si="76"/>
        <v>ZK105.K238.Analysis code</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4">
      <c r="A1640" t="s">
        <v>2171</v>
      </c>
      <c r="B1640" t="str">
        <f t="shared" si="76"/>
        <v>ZK105.K239.Analysis code</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4">
      <c r="A1641" t="s">
        <v>2172</v>
      </c>
      <c r="B1641" t="str">
        <f t="shared" si="76"/>
        <v>ZK105.K240.Analysis code</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4">
      <c r="A1642" t="s">
        <v>2173</v>
      </c>
      <c r="B1642" t="str">
        <f t="shared" si="76"/>
        <v>ZK105.K241.Analysis code</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4">
      <c r="A1643" t="s">
        <v>2174</v>
      </c>
      <c r="B1643" t="str">
        <f t="shared" si="76"/>
        <v>ZK105.K242.Analysis code</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4">
      <c r="A1644" t="s">
        <v>2175</v>
      </c>
      <c r="B1644" t="str">
        <f t="shared" si="76"/>
        <v>ZK105.K243.Analysis code</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4">
      <c r="A1645" t="s">
        <v>2176</v>
      </c>
      <c r="B1645" t="str">
        <f t="shared" si="76"/>
        <v>ZK105.K244.Analysis code</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4">
      <c r="A1646" t="s">
        <v>2177</v>
      </c>
      <c r="B1646" t="str">
        <f t="shared" si="76"/>
        <v>ZK105.K245.Analysis code</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4">
      <c r="A1647" t="s">
        <v>2178</v>
      </c>
      <c r="B1647" t="str">
        <f t="shared" si="76"/>
        <v>ZK105.K246.Analysis code</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4">
      <c r="A1648" t="s">
        <v>2179</v>
      </c>
      <c r="B1648" t="str">
        <f t="shared" si="76"/>
        <v>ZK105.K247.Analysis code</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4">
      <c r="A1649" t="s">
        <v>2180</v>
      </c>
      <c r="B1649" t="str">
        <f t="shared" si="76"/>
        <v>ZK105.K248.Analysis code</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4">
      <c r="A1650" t="s">
        <v>2181</v>
      </c>
      <c r="B1650" t="str">
        <f t="shared" si="76"/>
        <v>ZK105.K249.Analysis code</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4">
      <c r="A1651" t="s">
        <v>2182</v>
      </c>
      <c r="B1651" t="str">
        <f t="shared" si="76"/>
        <v>ZK105.K250.Analysis code</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4">
      <c r="A1652" t="s">
        <v>2183</v>
      </c>
      <c r="B1652" t="str">
        <f t="shared" si="76"/>
        <v>ZK105.K251.Analysis code</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4">
      <c r="A1653" t="s">
        <v>2184</v>
      </c>
      <c r="B1653" t="str">
        <f t="shared" si="76"/>
        <v>ZK105.K252.Analysis code</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4">
      <c r="A1654" t="s">
        <v>2185</v>
      </c>
      <c r="B1654" t="str">
        <f t="shared" si="76"/>
        <v>ZK105.K253.Analysis code</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4">
      <c r="A1655" t="s">
        <v>2186</v>
      </c>
      <c r="B1655" t="str">
        <f t="shared" si="76"/>
        <v>ZK105.K254.Analysis code</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4">
      <c r="A1656" t="s">
        <v>2187</v>
      </c>
      <c r="B1656" t="str">
        <f t="shared" si="76"/>
        <v>ZK105.K255.Analysis code</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4">
      <c r="A1657" t="s">
        <v>2188</v>
      </c>
      <c r="B1657" t="str">
        <f t="shared" si="76"/>
        <v>ZK105.K256.Analysis code</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4">
      <c r="A1658" t="s">
        <v>2189</v>
      </c>
      <c r="B1658" t="str">
        <f t="shared" si="76"/>
        <v>ZK105.K257.Analysis code</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4">
      <c r="A1659" t="s">
        <v>2190</v>
      </c>
      <c r="B1659" t="str">
        <f t="shared" si="76"/>
        <v>ZK105.K258.Analysis code</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4">
      <c r="A1660" t="s">
        <v>2191</v>
      </c>
      <c r="B1660" t="str">
        <f t="shared" si="76"/>
        <v>ZK105.K259.Analysis code</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4">
      <c r="A1661" t="s">
        <v>2192</v>
      </c>
      <c r="B1661" t="str">
        <f t="shared" si="76"/>
        <v>ZK105.K260.Analysis code</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4">
      <c r="A1662" t="s">
        <v>2193</v>
      </c>
      <c r="B1662" t="str">
        <f t="shared" si="76"/>
        <v>ZK105.K261.Analysis code</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4">
      <c r="A1663" t="s">
        <v>2194</v>
      </c>
      <c r="B1663" t="str">
        <f t="shared" si="76"/>
        <v>ZK105.K262.Analysis code</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4">
      <c r="A1664" t="s">
        <v>2195</v>
      </c>
      <c r="B1664" t="str">
        <f t="shared" si="76"/>
        <v>ZK105.K263.Analysis code</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4">
      <c r="A1665" t="s">
        <v>2196</v>
      </c>
      <c r="B1665" t="str">
        <f t="shared" si="76"/>
        <v>ZK105.K264.Analysis code</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4">
      <c r="A1666" t="s">
        <v>2197</v>
      </c>
      <c r="B1666" t="str">
        <f t="shared" si="76"/>
        <v>ZK105.K265.Analysis code</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4">
      <c r="A1667" t="s">
        <v>2198</v>
      </c>
      <c r="B1667" t="str">
        <f t="shared" ref="B1667:B1730" si="79">+A1667&amp;"."&amp;$A$1</f>
        <v>ZK105.K266.Analysis code</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4">
      <c r="A1668" t="s">
        <v>2199</v>
      </c>
      <c r="B1668" t="str">
        <f t="shared" si="79"/>
        <v>ZK105.K267.Analysis code</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4">
      <c r="A1669" t="s">
        <v>2200</v>
      </c>
      <c r="B1669" t="str">
        <f t="shared" si="79"/>
        <v>ZK105.K268.Analysis code</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4">
      <c r="A1670" t="s">
        <v>2201</v>
      </c>
      <c r="B1670" t="str">
        <f t="shared" si="79"/>
        <v>ZK105.K269.Analysis code</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4">
      <c r="A1671" t="s">
        <v>2202</v>
      </c>
      <c r="B1671" t="str">
        <f t="shared" si="79"/>
        <v>ZK105.K270.Analysis code</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4">
      <c r="A1672" t="s">
        <v>2203</v>
      </c>
      <c r="B1672" t="str">
        <f t="shared" si="79"/>
        <v>ZK105.K271.Analysis code</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4">
      <c r="A1673" t="s">
        <v>2204</v>
      </c>
      <c r="B1673" t="str">
        <f t="shared" si="79"/>
        <v>ZK105.K272.Analysis code</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4">
      <c r="A1674" t="s">
        <v>2205</v>
      </c>
      <c r="B1674" t="str">
        <f t="shared" si="79"/>
        <v>ZK105.K273.Analysis code</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4">
      <c r="A1675" t="s">
        <v>2206</v>
      </c>
      <c r="B1675" t="str">
        <f t="shared" si="79"/>
        <v>ZK105.K274.Analysis code</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4">
      <c r="A1676" t="s">
        <v>2207</v>
      </c>
      <c r="B1676" t="str">
        <f t="shared" si="79"/>
        <v>ZK105.K275.Analysis code</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4">
      <c r="A1677" t="s">
        <v>2208</v>
      </c>
      <c r="B1677" t="str">
        <f t="shared" si="79"/>
        <v>ZK105.K276.Analysis code</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4">
      <c r="A1678" t="s">
        <v>2209</v>
      </c>
      <c r="B1678" t="str">
        <f t="shared" si="79"/>
        <v>ZK105.K277.Analysis code</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4">
      <c r="A1679" t="s">
        <v>2210</v>
      </c>
      <c r="B1679" t="str">
        <f t="shared" si="79"/>
        <v>ZK105.K278.Analysis code</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4">
      <c r="A1680" t="s">
        <v>2211</v>
      </c>
      <c r="B1680" t="str">
        <f t="shared" si="79"/>
        <v>ZK105.K279.Analysis code</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4">
      <c r="A1681" t="s">
        <v>2212</v>
      </c>
      <c r="B1681" t="str">
        <f t="shared" si="79"/>
        <v>ZK105.K280.Analysis code</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4">
      <c r="A1682" t="s">
        <v>2213</v>
      </c>
      <c r="B1682" t="str">
        <f t="shared" si="79"/>
        <v>ZK105.K281.Analysis code</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4">
      <c r="A1683" t="s">
        <v>2214</v>
      </c>
      <c r="B1683" t="str">
        <f t="shared" si="79"/>
        <v>ZK105.K282.Analysis code</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4">
      <c r="A1684" t="s">
        <v>2215</v>
      </c>
      <c r="B1684" t="str">
        <f t="shared" si="79"/>
        <v>ZK105.K283.Analysis code</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4">
      <c r="A1685" t="s">
        <v>2216</v>
      </c>
      <c r="B1685" t="str">
        <f t="shared" si="79"/>
        <v>ZK105.K284.Analysis code</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4">
      <c r="A1686" t="s">
        <v>2217</v>
      </c>
      <c r="B1686" t="str">
        <f t="shared" si="79"/>
        <v>ZK105.K285.Analysis code</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4">
      <c r="A1687" t="s">
        <v>2218</v>
      </c>
      <c r="B1687" t="str">
        <f t="shared" si="79"/>
        <v>ZK105.K286.Analysis code</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4">
      <c r="A1688" t="s">
        <v>2219</v>
      </c>
      <c r="B1688" t="str">
        <f t="shared" si="79"/>
        <v>ZK105.K287.Analysis code</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4">
      <c r="A1689" t="s">
        <v>2220</v>
      </c>
      <c r="B1689" t="str">
        <f t="shared" si="79"/>
        <v>ZK105.K288.Analysis code</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4">
      <c r="A1690" t="s">
        <v>2221</v>
      </c>
      <c r="B1690" t="str">
        <f t="shared" si="79"/>
        <v>ZK105.K289.Analysis code</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4">
      <c r="A1691" t="s">
        <v>2222</v>
      </c>
      <c r="B1691" t="str">
        <f t="shared" si="79"/>
        <v>ZK105.K290.Analysis code</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4">
      <c r="A1692" t="s">
        <v>2223</v>
      </c>
      <c r="B1692" t="str">
        <f t="shared" si="79"/>
        <v>ZK105.K291.Analysis code</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4">
      <c r="A1693" t="s">
        <v>2224</v>
      </c>
      <c r="B1693" t="str">
        <f t="shared" si="79"/>
        <v>ZK105.K292.Analysis code</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4">
      <c r="A1694" t="s">
        <v>2225</v>
      </c>
      <c r="B1694" t="str">
        <f t="shared" si="79"/>
        <v>ZK105.K293.Analysis code</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4">
      <c r="A1695" t="s">
        <v>2226</v>
      </c>
      <c r="B1695" t="str">
        <f t="shared" si="79"/>
        <v>ZK105.K294.Analysis code</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4">
      <c r="A1696" t="s">
        <v>2227</v>
      </c>
      <c r="B1696" t="str">
        <f t="shared" si="79"/>
        <v>ZK105.K295.Analysis code</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4">
      <c r="A1697" t="s">
        <v>2228</v>
      </c>
      <c r="B1697" t="str">
        <f t="shared" si="79"/>
        <v>ZK105.K296.Analysis code</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4">
      <c r="A1698" t="s">
        <v>2229</v>
      </c>
      <c r="B1698" t="str">
        <f t="shared" si="79"/>
        <v>ZK105.K297.Analysis code</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4">
      <c r="A1699" t="s">
        <v>2230</v>
      </c>
      <c r="B1699" t="str">
        <f t="shared" si="79"/>
        <v>ZK105.K298.Analysis code</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4">
      <c r="A1700" t="s">
        <v>2231</v>
      </c>
      <c r="B1700" t="str">
        <f t="shared" si="79"/>
        <v>ZK105.K299.Analysis code</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4">
      <c r="A1701" t="s">
        <v>2232</v>
      </c>
      <c r="B1701" t="str">
        <f t="shared" si="79"/>
        <v>ZK105.K300.Analysis code</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 thickBot="1" x14ac:dyDescent="0.45">
      <c r="A1702" t="s">
        <v>2233</v>
      </c>
      <c r="B1702" t="str">
        <f t="shared" si="79"/>
        <v>ZK105.K301.Analysis code</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4">
      <c r="A1703" t="s">
        <v>2234</v>
      </c>
      <c r="B1703" t="str">
        <f t="shared" si="79"/>
        <v>ZK105.K302.Analysis code</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4">
      <c r="A1704" t="s">
        <v>2235</v>
      </c>
      <c r="B1704" t="str">
        <f t="shared" si="79"/>
        <v>ZK105.K303.Analysis code</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4">
      <c r="A1705" t="s">
        <v>2236</v>
      </c>
      <c r="B1705" t="str">
        <f t="shared" si="79"/>
        <v>ZK105.K304.Analysis code</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4">
      <c r="A1706" t="s">
        <v>2237</v>
      </c>
      <c r="B1706" t="str">
        <f t="shared" si="79"/>
        <v>ZK105.K305.Analysis code</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4">
      <c r="A1707" t="s">
        <v>2238</v>
      </c>
      <c r="B1707" t="str">
        <f t="shared" si="79"/>
        <v>ZK105.K306.Analysis code</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4">
      <c r="A1708" t="s">
        <v>2239</v>
      </c>
      <c r="B1708" t="str">
        <f t="shared" si="79"/>
        <v>ZK105.K307.Analysis code</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4">
      <c r="A1709" t="s">
        <v>2240</v>
      </c>
      <c r="B1709" t="str">
        <f t="shared" si="79"/>
        <v>ZK105.K308.Analysis code</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4">
      <c r="A1710" t="s">
        <v>2241</v>
      </c>
      <c r="B1710" t="str">
        <f t="shared" si="79"/>
        <v>ZK105.K309.Analysis code</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4">
      <c r="A1711" t="s">
        <v>2242</v>
      </c>
      <c r="B1711" t="str">
        <f t="shared" si="79"/>
        <v>ZK105.K310.Analysis code</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4">
      <c r="A1712" t="s">
        <v>2243</v>
      </c>
      <c r="B1712" t="str">
        <f t="shared" si="79"/>
        <v>ZK105.K311.Analysis code</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4">
      <c r="A1713" t="s">
        <v>2244</v>
      </c>
      <c r="B1713" t="str">
        <f t="shared" si="79"/>
        <v>ZK105.K312.Analysis code</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4">
      <c r="A1714" t="s">
        <v>2245</v>
      </c>
      <c r="B1714" t="str">
        <f t="shared" si="79"/>
        <v>ZK105.K313.Analysis code</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4">
      <c r="A1715" t="s">
        <v>2246</v>
      </c>
      <c r="B1715" t="str">
        <f t="shared" si="79"/>
        <v>ZK105.K314.Analysis code</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4">
      <c r="A1716" t="s">
        <v>2247</v>
      </c>
      <c r="B1716" t="str">
        <f t="shared" si="79"/>
        <v>ZK105.K315.Analysis code</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4">
      <c r="A1717" t="s">
        <v>2248</v>
      </c>
      <c r="B1717" t="str">
        <f t="shared" si="79"/>
        <v>ZK105.K316.Analysis code</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4">
      <c r="A1718" t="s">
        <v>2249</v>
      </c>
      <c r="B1718" t="str">
        <f t="shared" si="79"/>
        <v>ZK105.K317.Analysis code</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4">
      <c r="A1719" t="s">
        <v>2250</v>
      </c>
      <c r="B1719" t="str">
        <f t="shared" si="79"/>
        <v>ZK105.K318.Analysis code</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4">
      <c r="A1720" t="s">
        <v>2251</v>
      </c>
      <c r="B1720" t="str">
        <f t="shared" si="79"/>
        <v>ZK105.K319.Analysis code</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4">
      <c r="A1721" t="s">
        <v>2252</v>
      </c>
      <c r="B1721" t="str">
        <f t="shared" si="79"/>
        <v>ZK105.K320.Analysis code</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4">
      <c r="A1722" t="s">
        <v>2253</v>
      </c>
      <c r="B1722" t="str">
        <f t="shared" si="79"/>
        <v>ZK105.K321.Analysis code</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4">
      <c r="A1723" t="s">
        <v>2254</v>
      </c>
      <c r="B1723" t="str">
        <f t="shared" si="79"/>
        <v>ZK105.K322.Analysis code</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4">
      <c r="A1724" t="s">
        <v>2255</v>
      </c>
      <c r="B1724" t="str">
        <f t="shared" si="79"/>
        <v>ZK105.K323.Analysis code</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4">
      <c r="A1725" t="s">
        <v>2256</v>
      </c>
      <c r="B1725" t="str">
        <f t="shared" si="79"/>
        <v>ZK105.K324.Analysis code</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4">
      <c r="A1726" t="s">
        <v>2257</v>
      </c>
      <c r="B1726" t="str">
        <f t="shared" si="79"/>
        <v>ZK105.K325.Analysis code</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4">
      <c r="A1727" t="s">
        <v>2258</v>
      </c>
      <c r="B1727" t="str">
        <f t="shared" si="79"/>
        <v>ZK105.K326.Analysis code</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4">
      <c r="A1728" t="s">
        <v>2259</v>
      </c>
      <c r="B1728" t="str">
        <f t="shared" si="79"/>
        <v>ZK105.K327.Analysis code</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4">
      <c r="A1729" t="s">
        <v>2260</v>
      </c>
      <c r="B1729" t="str">
        <f t="shared" si="79"/>
        <v>ZK105.K328.Analysis code</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4">
      <c r="A1730" t="s">
        <v>2261</v>
      </c>
      <c r="B1730" t="str">
        <f t="shared" si="79"/>
        <v>ZK105.K329.Analysis code</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4">
      <c r="A1731" t="s">
        <v>2262</v>
      </c>
      <c r="B1731" t="str">
        <f t="shared" ref="B1731:B1794" si="82">+A1731&amp;"."&amp;$A$1</f>
        <v>ZK105.K330.Analysis code</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4">
      <c r="A1732" t="s">
        <v>2263</v>
      </c>
      <c r="B1732" t="str">
        <f t="shared" si="82"/>
        <v>ZK105.K331.Analysis code</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4">
      <c r="A1733" t="s">
        <v>2264</v>
      </c>
      <c r="B1733" t="str">
        <f t="shared" si="82"/>
        <v>ZK105.K332.Analysis code</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4">
      <c r="A1734" t="s">
        <v>2265</v>
      </c>
      <c r="B1734" t="str">
        <f t="shared" si="82"/>
        <v>ZK105.K333.Analysis code</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4">
      <c r="A1735" t="s">
        <v>2266</v>
      </c>
      <c r="B1735" t="str">
        <f t="shared" si="82"/>
        <v>ZK105.K334.Analysis code</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4">
      <c r="A1736" t="s">
        <v>2267</v>
      </c>
      <c r="B1736" t="str">
        <f t="shared" si="82"/>
        <v>ZK105.K335.Analysis code</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4">
      <c r="A1737" t="s">
        <v>2268</v>
      </c>
      <c r="B1737" t="str">
        <f t="shared" si="82"/>
        <v>ZK105.K336.Analysis code</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4">
      <c r="A1738" t="s">
        <v>2269</v>
      </c>
      <c r="B1738" t="str">
        <f t="shared" si="82"/>
        <v>ZK105.K337.Analysis code</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4">
      <c r="A1739" t="s">
        <v>2270</v>
      </c>
      <c r="B1739" t="str">
        <f t="shared" si="82"/>
        <v>ZK105.K338.Analysis code</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4">
      <c r="A1740" t="s">
        <v>2271</v>
      </c>
      <c r="B1740" t="str">
        <f t="shared" si="82"/>
        <v>ZK105.K339.Analysis code</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4">
      <c r="A1741" t="s">
        <v>2272</v>
      </c>
      <c r="B1741" t="str">
        <f t="shared" si="82"/>
        <v>ZK105.K340.Analysis code</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4">
      <c r="A1742" t="s">
        <v>2273</v>
      </c>
      <c r="B1742" t="str">
        <f t="shared" si="82"/>
        <v>ZK105.K341.Analysis code</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4">
      <c r="A1743" t="s">
        <v>2274</v>
      </c>
      <c r="B1743" t="str">
        <f t="shared" si="82"/>
        <v>ZK105.K342.Analysis code</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4">
      <c r="A1744" t="s">
        <v>2275</v>
      </c>
      <c r="B1744" t="str">
        <f t="shared" si="82"/>
        <v>ZK105.K343.Analysis code</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4">
      <c r="A1745" t="s">
        <v>2276</v>
      </c>
      <c r="B1745" t="str">
        <f t="shared" si="82"/>
        <v>ZK105.K344.Analysis code</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4">
      <c r="A1746" t="s">
        <v>2277</v>
      </c>
      <c r="B1746" t="str">
        <f t="shared" si="82"/>
        <v>ZK105.K345.Analysis code</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4">
      <c r="A1747" t="s">
        <v>2278</v>
      </c>
      <c r="B1747" t="str">
        <f t="shared" si="82"/>
        <v>ZK105.K346.Analysis code</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4">
      <c r="A1748" t="s">
        <v>2279</v>
      </c>
      <c r="B1748" t="str">
        <f t="shared" si="82"/>
        <v>ZK105.K347.Analysis code</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4">
      <c r="A1749" t="s">
        <v>2280</v>
      </c>
      <c r="B1749" t="str">
        <f t="shared" si="82"/>
        <v>ZK105.K348.Analysis code</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4">
      <c r="A1750" t="s">
        <v>2281</v>
      </c>
      <c r="B1750" t="str">
        <f t="shared" si="82"/>
        <v>ZK105.K349.Analysis code</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4">
      <c r="A1751" t="s">
        <v>2282</v>
      </c>
      <c r="B1751" t="str">
        <f t="shared" si="82"/>
        <v>ZK105.K350.Analysis code</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4">
      <c r="A1752" t="s">
        <v>2283</v>
      </c>
      <c r="B1752" t="str">
        <f t="shared" si="82"/>
        <v>ZK105.K351.Analysis code</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4">
      <c r="A1753" t="s">
        <v>2284</v>
      </c>
      <c r="B1753" t="str">
        <f t="shared" si="82"/>
        <v>ZK105.K352.Analysis code</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4">
      <c r="A1754" t="s">
        <v>2285</v>
      </c>
      <c r="B1754" t="str">
        <f t="shared" si="82"/>
        <v>ZK105.K353.Analysis code</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4">
      <c r="A1755" t="s">
        <v>2286</v>
      </c>
      <c r="B1755" t="str">
        <f t="shared" si="82"/>
        <v>ZK105.K354.Analysis code</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4">
      <c r="A1756" t="s">
        <v>2287</v>
      </c>
      <c r="B1756" t="str">
        <f t="shared" si="82"/>
        <v>ZK105.K355.Analysis code</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4">
      <c r="A1757" t="s">
        <v>2288</v>
      </c>
      <c r="B1757" t="str">
        <f t="shared" si="82"/>
        <v>ZK105.K356.Analysis code</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4">
      <c r="A1758" t="s">
        <v>2289</v>
      </c>
      <c r="B1758" t="str">
        <f t="shared" si="82"/>
        <v>ZK105.K357.Analysis code</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4">
      <c r="A1759" t="s">
        <v>2290</v>
      </c>
      <c r="B1759" t="str">
        <f t="shared" si="82"/>
        <v>ZK105.K358.Analysis code</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4">
      <c r="A1760" t="s">
        <v>2291</v>
      </c>
      <c r="B1760" t="str">
        <f t="shared" si="82"/>
        <v>ZK105.K359.Analysis code</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4">
      <c r="A1761" t="s">
        <v>2292</v>
      </c>
      <c r="B1761" t="str">
        <f t="shared" si="82"/>
        <v>ZK105.K360.Analysis code</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4">
      <c r="A1762" t="s">
        <v>2293</v>
      </c>
      <c r="B1762" t="str">
        <f t="shared" si="82"/>
        <v>ZK105.K361.Analysis code</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4">
      <c r="A1763" t="s">
        <v>2294</v>
      </c>
      <c r="B1763" t="str">
        <f t="shared" si="82"/>
        <v>ZK105.K362.Analysis code</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4">
      <c r="A1764" t="s">
        <v>2295</v>
      </c>
      <c r="B1764" t="str">
        <f t="shared" si="82"/>
        <v>ZK105.K363.Analysis code</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4">
      <c r="A1765" t="s">
        <v>2296</v>
      </c>
      <c r="B1765" t="str">
        <f t="shared" si="82"/>
        <v>ZK105.K364.Analysis code</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4">
      <c r="A1766" t="s">
        <v>2297</v>
      </c>
      <c r="B1766" t="str">
        <f t="shared" si="82"/>
        <v>ZK105.K365.Analysis code</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4">
      <c r="A1767" t="s">
        <v>2298</v>
      </c>
      <c r="B1767" t="str">
        <f t="shared" si="82"/>
        <v>ZK105.K366.Analysis code</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4">
      <c r="A1768" t="s">
        <v>2299</v>
      </c>
      <c r="B1768" t="str">
        <f t="shared" si="82"/>
        <v>ZK105.K367.Analysis code</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4">
      <c r="A1769" t="s">
        <v>2300</v>
      </c>
      <c r="B1769" t="str">
        <f t="shared" si="82"/>
        <v>ZK105.K368.Analysis code</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4">
      <c r="A1770" t="s">
        <v>2301</v>
      </c>
      <c r="B1770" t="str">
        <f t="shared" si="82"/>
        <v>ZK105.K369.Analysis code</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4">
      <c r="A1771" t="s">
        <v>2302</v>
      </c>
      <c r="B1771" t="str">
        <f t="shared" si="82"/>
        <v>ZK105.K370.Analysis code</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4">
      <c r="A1772" t="s">
        <v>2303</v>
      </c>
      <c r="B1772" t="str">
        <f t="shared" si="82"/>
        <v>ZK105.K371.Analysis code</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4">
      <c r="A1773" t="s">
        <v>2304</v>
      </c>
      <c r="B1773" t="str">
        <f t="shared" si="82"/>
        <v>ZK105.K372.Analysis code</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4">
      <c r="A1774" t="s">
        <v>2305</v>
      </c>
      <c r="B1774" t="str">
        <f t="shared" si="82"/>
        <v>ZK105.K373.Analysis code</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4">
      <c r="A1775" t="s">
        <v>2306</v>
      </c>
      <c r="B1775" t="str">
        <f t="shared" si="82"/>
        <v>ZK105.K374.Analysis code</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4">
      <c r="A1776" t="s">
        <v>2307</v>
      </c>
      <c r="B1776" t="str">
        <f t="shared" si="82"/>
        <v>ZK105.K375.Analysis code</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4">
      <c r="A1777" t="s">
        <v>2308</v>
      </c>
      <c r="B1777" t="str">
        <f t="shared" si="82"/>
        <v>ZK105.K376.Analysis code</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4">
      <c r="A1778" t="s">
        <v>2309</v>
      </c>
      <c r="B1778" t="str">
        <f t="shared" si="82"/>
        <v>ZK105.K377.Analysis code</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4">
      <c r="A1779" t="s">
        <v>2310</v>
      </c>
      <c r="B1779" t="str">
        <f t="shared" si="82"/>
        <v>ZK105.K378.Analysis code</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4">
      <c r="A1780" t="s">
        <v>2311</v>
      </c>
      <c r="B1780" t="str">
        <f t="shared" si="82"/>
        <v>ZK105.K379.Analysis code</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4">
      <c r="A1781" t="s">
        <v>2312</v>
      </c>
      <c r="B1781" t="str">
        <f t="shared" si="82"/>
        <v>ZK105.K380.Analysis code</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4">
      <c r="A1782" t="s">
        <v>2313</v>
      </c>
      <c r="B1782" t="str">
        <f t="shared" si="82"/>
        <v>ZK105.K381.Analysis code</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4">
      <c r="A1783" t="s">
        <v>2314</v>
      </c>
      <c r="B1783" t="str">
        <f t="shared" si="82"/>
        <v>ZK105.K382.Analysis code</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4">
      <c r="A1784" t="s">
        <v>2315</v>
      </c>
      <c r="B1784" t="str">
        <f t="shared" si="82"/>
        <v>ZK105.K383.Analysis code</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4">
      <c r="A1785" t="s">
        <v>2316</v>
      </c>
      <c r="B1785" t="str">
        <f t="shared" si="82"/>
        <v>ZK105.K384.Analysis code</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4">
      <c r="A1786" t="s">
        <v>2317</v>
      </c>
      <c r="B1786" t="str">
        <f t="shared" si="82"/>
        <v>ZK105.K385.Analysis code</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4">
      <c r="A1787" t="s">
        <v>2318</v>
      </c>
      <c r="B1787" t="str">
        <f t="shared" si="82"/>
        <v>ZK105.K386.Analysis code</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4">
      <c r="A1788" t="s">
        <v>2319</v>
      </c>
      <c r="B1788" t="str">
        <f t="shared" si="82"/>
        <v>ZK105.K387.Analysis code</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4">
      <c r="A1789" t="s">
        <v>2320</v>
      </c>
      <c r="B1789" t="str">
        <f t="shared" si="82"/>
        <v>ZK105.K388.Analysis code</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4">
      <c r="A1790" t="s">
        <v>2321</v>
      </c>
      <c r="B1790" t="str">
        <f t="shared" si="82"/>
        <v>ZK105.K389.Analysis code</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4">
      <c r="A1791" t="s">
        <v>2322</v>
      </c>
      <c r="B1791" t="str">
        <f t="shared" si="82"/>
        <v>ZK105.K390.Analysis code</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4">
      <c r="A1792" t="s">
        <v>2323</v>
      </c>
      <c r="B1792" t="str">
        <f t="shared" si="82"/>
        <v>ZK105.K391.Analysis code</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4">
      <c r="A1793" t="s">
        <v>2324</v>
      </c>
      <c r="B1793" t="str">
        <f t="shared" si="82"/>
        <v>ZK105.K392.Analysis code</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4">
      <c r="A1794" t="s">
        <v>2325</v>
      </c>
      <c r="B1794" t="str">
        <f t="shared" si="82"/>
        <v>ZK105.K393.Analysis code</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4">
      <c r="A1795" t="s">
        <v>2326</v>
      </c>
      <c r="B1795" t="str">
        <f t="shared" ref="B1795:B1858" si="85">+A1795&amp;"."&amp;$A$1</f>
        <v>ZK105.K394.Analysis code</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4">
      <c r="A1796" t="s">
        <v>2327</v>
      </c>
      <c r="B1796" t="str">
        <f t="shared" si="85"/>
        <v>ZK105.K395.Analysis code</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4">
      <c r="A1797" t="s">
        <v>2328</v>
      </c>
      <c r="B1797" t="str">
        <f t="shared" si="85"/>
        <v>ZK105.K396.Analysis code</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4">
      <c r="A1798" t="s">
        <v>2329</v>
      </c>
      <c r="B1798" t="str">
        <f t="shared" si="85"/>
        <v>ZK105.K397.Analysis code</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4">
      <c r="A1799" t="s">
        <v>2330</v>
      </c>
      <c r="B1799" t="str">
        <f t="shared" si="85"/>
        <v>ZK105.K398.Analysis code</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4">
      <c r="A1800" t="s">
        <v>2331</v>
      </c>
      <c r="B1800" t="str">
        <f t="shared" si="85"/>
        <v>ZK105.K399.Analysis code</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4">
      <c r="A1801" t="s">
        <v>2332</v>
      </c>
      <c r="B1801" t="str">
        <f t="shared" si="85"/>
        <v>ZK106.K100.Analysis code</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 thickBot="1" x14ac:dyDescent="0.45">
      <c r="A1802" t="s">
        <v>2333</v>
      </c>
      <c r="B1802" t="str">
        <f t="shared" si="85"/>
        <v>ZK106.K101.Analysis code</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4">
      <c r="A1803" t="s">
        <v>2334</v>
      </c>
      <c r="B1803" t="str">
        <f t="shared" si="85"/>
        <v>ZK106.K102.Analysis code</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4">
      <c r="A1804" t="s">
        <v>2335</v>
      </c>
      <c r="B1804" t="str">
        <f t="shared" si="85"/>
        <v>ZK106.K103.Analysis code</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4">
      <c r="A1805" t="s">
        <v>2336</v>
      </c>
      <c r="B1805" t="str">
        <f t="shared" si="85"/>
        <v>ZK106.K104.Analysis code</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4">
      <c r="A1806" t="s">
        <v>2337</v>
      </c>
      <c r="B1806" t="str">
        <f t="shared" si="85"/>
        <v>ZK106.K105.Analysis code</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4">
      <c r="A1807" t="s">
        <v>2338</v>
      </c>
      <c r="B1807" t="str">
        <f t="shared" si="85"/>
        <v>ZK106.K106.Analysis code</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4">
      <c r="A1808" t="s">
        <v>2339</v>
      </c>
      <c r="B1808" t="str">
        <f t="shared" si="85"/>
        <v>ZK106.K107.Analysis code</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4">
      <c r="A1809" t="s">
        <v>2340</v>
      </c>
      <c r="B1809" t="str">
        <f t="shared" si="85"/>
        <v>ZK106.K108.Analysis code</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4">
      <c r="A1810" t="s">
        <v>2341</v>
      </c>
      <c r="B1810" t="str">
        <f t="shared" si="85"/>
        <v>ZK106.K109.Analysis code</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4">
      <c r="A1811" t="s">
        <v>2342</v>
      </c>
      <c r="B1811" t="str">
        <f t="shared" si="85"/>
        <v>ZK106.K110.Analysis code</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4">
      <c r="A1812" t="s">
        <v>2343</v>
      </c>
      <c r="B1812" t="str">
        <f t="shared" si="85"/>
        <v>ZK106.K111.Analysis code</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4">
      <c r="A1813" t="s">
        <v>2344</v>
      </c>
      <c r="B1813" t="str">
        <f t="shared" si="85"/>
        <v>ZK106.K112.Analysis code</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4">
      <c r="A1814" t="s">
        <v>2345</v>
      </c>
      <c r="B1814" t="str">
        <f t="shared" si="85"/>
        <v>ZK106.K113.Analysis code</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4">
      <c r="A1815" t="s">
        <v>2346</v>
      </c>
      <c r="B1815" t="str">
        <f t="shared" si="85"/>
        <v>ZK106.K114.Analysis code</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4">
      <c r="A1816" t="s">
        <v>2347</v>
      </c>
      <c r="B1816" t="str">
        <f t="shared" si="85"/>
        <v>ZK106.K115.Analysis code</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4">
      <c r="A1817" t="s">
        <v>2348</v>
      </c>
      <c r="B1817" t="str">
        <f t="shared" si="85"/>
        <v>ZK106.K116.Analysis code</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4">
      <c r="A1818" t="s">
        <v>2349</v>
      </c>
      <c r="B1818" t="str">
        <f t="shared" si="85"/>
        <v>ZK106.K117.Analysis code</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4">
      <c r="A1819" t="s">
        <v>2350</v>
      </c>
      <c r="B1819" t="str">
        <f t="shared" si="85"/>
        <v>ZK106.K118.Analysis code</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4">
      <c r="A1820" t="s">
        <v>2351</v>
      </c>
      <c r="B1820" t="str">
        <f t="shared" si="85"/>
        <v>ZK106.K119.Analysis code</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4">
      <c r="A1821" t="s">
        <v>2352</v>
      </c>
      <c r="B1821" t="str">
        <f t="shared" si="85"/>
        <v>ZK106.K120.Analysis code</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4">
      <c r="A1822" t="s">
        <v>2353</v>
      </c>
      <c r="B1822" t="str">
        <f t="shared" si="85"/>
        <v>ZK106.K121.Analysis code</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4">
      <c r="A1823" t="s">
        <v>2354</v>
      </c>
      <c r="B1823" t="str">
        <f t="shared" si="85"/>
        <v>ZK106.K122.Analysis code</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4">
      <c r="A1824" t="s">
        <v>2355</v>
      </c>
      <c r="B1824" t="str">
        <f t="shared" si="85"/>
        <v>ZK106.K123.Analysis code</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4">
      <c r="A1825" t="s">
        <v>2356</v>
      </c>
      <c r="B1825" t="str">
        <f t="shared" si="85"/>
        <v>ZK106.K124.Analysis code</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4">
      <c r="A1826" t="s">
        <v>2357</v>
      </c>
      <c r="B1826" t="str">
        <f t="shared" si="85"/>
        <v>ZK106.K125.Analysis code</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4">
      <c r="A1827" t="s">
        <v>2358</v>
      </c>
      <c r="B1827" t="str">
        <f t="shared" si="85"/>
        <v>ZK106.K126.Analysis code</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4">
      <c r="A1828" t="s">
        <v>2359</v>
      </c>
      <c r="B1828" t="str">
        <f t="shared" si="85"/>
        <v>ZK106.K127.Analysis code</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4">
      <c r="A1829" t="s">
        <v>2360</v>
      </c>
      <c r="B1829" t="str">
        <f t="shared" si="85"/>
        <v>ZK106.K128.Analysis code</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4">
      <c r="A1830" t="s">
        <v>2361</v>
      </c>
      <c r="B1830" t="str">
        <f t="shared" si="85"/>
        <v>ZK106.K129.Analysis code</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4">
      <c r="A1831" t="s">
        <v>2362</v>
      </c>
      <c r="B1831" t="str">
        <f t="shared" si="85"/>
        <v>ZK106.K130.Analysis code</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4">
      <c r="A1832" t="s">
        <v>2363</v>
      </c>
      <c r="B1832" t="str">
        <f t="shared" si="85"/>
        <v>ZK106.K131.Analysis code</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4">
      <c r="A1833" t="s">
        <v>2364</v>
      </c>
      <c r="B1833" t="str">
        <f t="shared" si="85"/>
        <v>ZK106.K132.Analysis code</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4">
      <c r="A1834" t="s">
        <v>2365</v>
      </c>
      <c r="B1834" t="str">
        <f t="shared" si="85"/>
        <v>ZK106.K133.Analysis code</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4">
      <c r="A1835" t="s">
        <v>2366</v>
      </c>
      <c r="B1835" t="str">
        <f t="shared" si="85"/>
        <v>ZK106.K134.Analysis code</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4">
      <c r="A1836" t="s">
        <v>2367</v>
      </c>
      <c r="B1836" t="str">
        <f t="shared" si="85"/>
        <v>ZK106.K135.Analysis code</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4">
      <c r="A1837" t="s">
        <v>2368</v>
      </c>
      <c r="B1837" t="str">
        <f t="shared" si="85"/>
        <v>ZK106.K136.Analysis code</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4">
      <c r="A1838" t="s">
        <v>2369</v>
      </c>
      <c r="B1838" t="str">
        <f t="shared" si="85"/>
        <v>ZK106.K137.Analysis code</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4">
      <c r="A1839" t="s">
        <v>2370</v>
      </c>
      <c r="B1839" t="str">
        <f t="shared" si="85"/>
        <v>ZK106.K138.Analysis code</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4">
      <c r="A1840" t="s">
        <v>2371</v>
      </c>
      <c r="B1840" t="str">
        <f t="shared" si="85"/>
        <v>ZK106.K139.Analysis code</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4">
      <c r="A1841" t="s">
        <v>2372</v>
      </c>
      <c r="B1841" t="str">
        <f t="shared" si="85"/>
        <v>ZK106.K140.Analysis code</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4">
      <c r="A1842" t="s">
        <v>2373</v>
      </c>
      <c r="B1842" t="str">
        <f t="shared" si="85"/>
        <v>ZK106.K141.Analysis code</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4">
      <c r="A1843" t="s">
        <v>2374</v>
      </c>
      <c r="B1843" t="str">
        <f t="shared" si="85"/>
        <v>ZK106.K142.Analysis code</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4">
      <c r="A1844" t="s">
        <v>2375</v>
      </c>
      <c r="B1844" t="str">
        <f t="shared" si="85"/>
        <v>ZK106.K143.Analysis code</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4">
      <c r="A1845" t="s">
        <v>2376</v>
      </c>
      <c r="B1845" t="str">
        <f t="shared" si="85"/>
        <v>ZK106.K144.Analysis code</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4">
      <c r="A1846" t="s">
        <v>2377</v>
      </c>
      <c r="B1846" t="str">
        <f t="shared" si="85"/>
        <v>ZK106.K145.Analysis code</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4">
      <c r="A1847" t="s">
        <v>2378</v>
      </c>
      <c r="B1847" t="str">
        <f t="shared" si="85"/>
        <v>ZK106.K146.Analysis code</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4">
      <c r="A1848" t="s">
        <v>2379</v>
      </c>
      <c r="B1848" t="str">
        <f t="shared" si="85"/>
        <v>ZK106.K147.Analysis code</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4">
      <c r="A1849" t="s">
        <v>2380</v>
      </c>
      <c r="B1849" t="str">
        <f t="shared" si="85"/>
        <v>ZK106.K148.Analysis code</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4">
      <c r="A1850" t="s">
        <v>2381</v>
      </c>
      <c r="B1850" t="str">
        <f t="shared" si="85"/>
        <v>ZK106.K149.Analysis code</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4">
      <c r="A1851" t="s">
        <v>2382</v>
      </c>
      <c r="B1851" t="str">
        <f t="shared" si="85"/>
        <v>ZK106.K150.Analysis code</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4">
      <c r="A1852" t="s">
        <v>2383</v>
      </c>
      <c r="B1852" t="str">
        <f t="shared" si="85"/>
        <v>ZK106.K151.Analysis code</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4">
      <c r="A1853" t="s">
        <v>2384</v>
      </c>
      <c r="B1853" t="str">
        <f t="shared" si="85"/>
        <v>ZK106.K152.Analysis code</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4">
      <c r="A1854" t="s">
        <v>2385</v>
      </c>
      <c r="B1854" t="str">
        <f t="shared" si="85"/>
        <v>ZK106.K153.Analysis code</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4">
      <c r="A1855" t="s">
        <v>2386</v>
      </c>
      <c r="B1855" t="str">
        <f t="shared" si="85"/>
        <v>ZK106.K154.Analysis code</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4">
      <c r="A1856" t="s">
        <v>2387</v>
      </c>
      <c r="B1856" t="str">
        <f t="shared" si="85"/>
        <v>ZK106.K155.Analysis code</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4">
      <c r="A1857" t="s">
        <v>2388</v>
      </c>
      <c r="B1857" t="str">
        <f t="shared" si="85"/>
        <v>ZK106.K156.Analysis code</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4">
      <c r="A1858" t="s">
        <v>2389</v>
      </c>
      <c r="B1858" t="str">
        <f t="shared" si="85"/>
        <v>ZK106.K157.Analysis code</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4">
      <c r="A1859" t="s">
        <v>2390</v>
      </c>
      <c r="B1859" t="str">
        <f t="shared" ref="B1859:B1922" si="88">+A1859&amp;"."&amp;$A$1</f>
        <v>ZK106.K158.Analysis code</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4">
      <c r="A1860" t="s">
        <v>2391</v>
      </c>
      <c r="B1860" t="str">
        <f t="shared" si="88"/>
        <v>ZK106.K159.Analysis code</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4">
      <c r="A1861" t="s">
        <v>2392</v>
      </c>
      <c r="B1861" t="str">
        <f t="shared" si="88"/>
        <v>ZK106.K160.Analysis code</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4">
      <c r="A1862" t="s">
        <v>2393</v>
      </c>
      <c r="B1862" t="str">
        <f t="shared" si="88"/>
        <v>ZK106.K161.Analysis code</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4">
      <c r="A1863" t="s">
        <v>2394</v>
      </c>
      <c r="B1863" t="str">
        <f t="shared" si="88"/>
        <v>ZK106.K162.Analysis code</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4">
      <c r="A1864" t="s">
        <v>2395</v>
      </c>
      <c r="B1864" t="str">
        <f t="shared" si="88"/>
        <v>ZK106.K163.Analysis code</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4">
      <c r="A1865" t="s">
        <v>2396</v>
      </c>
      <c r="B1865" t="str">
        <f t="shared" si="88"/>
        <v>ZK106.K164.Analysis code</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4">
      <c r="A1866" t="s">
        <v>2397</v>
      </c>
      <c r="B1866" t="str">
        <f t="shared" si="88"/>
        <v>ZK106.K165.Analysis code</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4">
      <c r="A1867" t="s">
        <v>2398</v>
      </c>
      <c r="B1867" t="str">
        <f t="shared" si="88"/>
        <v>ZK106.K166.Analysis code</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4">
      <c r="A1868" t="s">
        <v>2399</v>
      </c>
      <c r="B1868" t="str">
        <f t="shared" si="88"/>
        <v>ZK106.K167.Analysis code</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4">
      <c r="A1869" t="s">
        <v>2400</v>
      </c>
      <c r="B1869" t="str">
        <f t="shared" si="88"/>
        <v>ZK106.K168.Analysis code</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4">
      <c r="A1870" t="s">
        <v>2401</v>
      </c>
      <c r="B1870" t="str">
        <f t="shared" si="88"/>
        <v>ZK106.K169.Analysis code</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4">
      <c r="A1871" t="s">
        <v>2402</v>
      </c>
      <c r="B1871" t="str">
        <f t="shared" si="88"/>
        <v>ZK106.K170.Analysis code</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4">
      <c r="A1872" t="s">
        <v>2403</v>
      </c>
      <c r="B1872" t="str">
        <f t="shared" si="88"/>
        <v>ZK106.K171.Analysis code</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4">
      <c r="A1873" t="s">
        <v>2404</v>
      </c>
      <c r="B1873" t="str">
        <f t="shared" si="88"/>
        <v>ZK106.K172.Analysis code</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4">
      <c r="A1874" t="s">
        <v>2405</v>
      </c>
      <c r="B1874" t="str">
        <f t="shared" si="88"/>
        <v>ZK106.K173.Analysis code</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4">
      <c r="A1875" t="s">
        <v>2406</v>
      </c>
      <c r="B1875" t="str">
        <f t="shared" si="88"/>
        <v>ZK106.K174.Analysis code</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4">
      <c r="A1876" t="s">
        <v>2407</v>
      </c>
      <c r="B1876" t="str">
        <f t="shared" si="88"/>
        <v>ZK106.K175.Analysis code</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4">
      <c r="A1877" t="s">
        <v>2408</v>
      </c>
      <c r="B1877" t="str">
        <f t="shared" si="88"/>
        <v>ZK106.K176.Analysis code</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4">
      <c r="A1878" t="s">
        <v>2409</v>
      </c>
      <c r="B1878" t="str">
        <f t="shared" si="88"/>
        <v>ZK106.K177.Analysis code</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4">
      <c r="A1879" t="s">
        <v>2410</v>
      </c>
      <c r="B1879" t="str">
        <f t="shared" si="88"/>
        <v>ZK106.K178.Analysis code</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4">
      <c r="A1880" t="s">
        <v>2411</v>
      </c>
      <c r="B1880" t="str">
        <f t="shared" si="88"/>
        <v>ZK106.K179.Analysis code</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4">
      <c r="A1881" t="s">
        <v>2412</v>
      </c>
      <c r="B1881" t="str">
        <f t="shared" si="88"/>
        <v>ZK106.K180.Analysis code</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4">
      <c r="A1882" t="s">
        <v>2413</v>
      </c>
      <c r="B1882" t="str">
        <f t="shared" si="88"/>
        <v>ZK106.K181.Analysis code</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4">
      <c r="A1883" t="s">
        <v>2414</v>
      </c>
      <c r="B1883" t="str">
        <f t="shared" si="88"/>
        <v>ZK106.K182.Analysis code</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4">
      <c r="A1884" t="s">
        <v>2415</v>
      </c>
      <c r="B1884" t="str">
        <f t="shared" si="88"/>
        <v>ZK106.K183.Analysis code</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4">
      <c r="A1885" t="s">
        <v>2416</v>
      </c>
      <c r="B1885" t="str">
        <f t="shared" si="88"/>
        <v>ZK106.K184.Analysis code</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4">
      <c r="A1886" t="s">
        <v>2417</v>
      </c>
      <c r="B1886" t="str">
        <f t="shared" si="88"/>
        <v>ZK106.K185.Analysis code</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4">
      <c r="A1887" t="s">
        <v>2418</v>
      </c>
      <c r="B1887" t="str">
        <f t="shared" si="88"/>
        <v>ZK106.K186.Analysis code</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4">
      <c r="A1888" t="s">
        <v>2419</v>
      </c>
      <c r="B1888" t="str">
        <f t="shared" si="88"/>
        <v>ZK106.K187.Analysis code</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4">
      <c r="A1889" t="s">
        <v>2420</v>
      </c>
      <c r="B1889" t="str">
        <f t="shared" si="88"/>
        <v>ZK106.K188.Analysis code</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4">
      <c r="A1890" t="s">
        <v>2421</v>
      </c>
      <c r="B1890" t="str">
        <f t="shared" si="88"/>
        <v>ZK106.K189.Analysis code</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4">
      <c r="A1891" t="s">
        <v>2422</v>
      </c>
      <c r="B1891" t="str">
        <f t="shared" si="88"/>
        <v>ZK106.K190.Analysis code</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4">
      <c r="A1892" t="s">
        <v>2423</v>
      </c>
      <c r="B1892" t="str">
        <f t="shared" si="88"/>
        <v>ZK106.K191.Analysis code</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4">
      <c r="A1893" t="s">
        <v>2424</v>
      </c>
      <c r="B1893" t="str">
        <f t="shared" si="88"/>
        <v>ZK106.K192.Analysis code</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4">
      <c r="A1894" t="s">
        <v>2425</v>
      </c>
      <c r="B1894" t="str">
        <f t="shared" si="88"/>
        <v>ZK106.K193.Analysis code</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4">
      <c r="A1895" t="s">
        <v>2426</v>
      </c>
      <c r="B1895" t="str">
        <f t="shared" si="88"/>
        <v>ZK106.K194.Analysis code</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4">
      <c r="A1896" t="s">
        <v>2427</v>
      </c>
      <c r="B1896" t="str">
        <f t="shared" si="88"/>
        <v>ZK106.K195.Analysis code</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4">
      <c r="A1897" t="s">
        <v>2428</v>
      </c>
      <c r="B1897" t="str">
        <f t="shared" si="88"/>
        <v>ZK106.K196.Analysis code</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4">
      <c r="A1898" t="s">
        <v>2429</v>
      </c>
      <c r="B1898" t="str">
        <f t="shared" si="88"/>
        <v>ZK106.K197.Analysis code</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4">
      <c r="A1899" t="s">
        <v>2430</v>
      </c>
      <c r="B1899" t="str">
        <f t="shared" si="88"/>
        <v>ZK106.K198.Analysis code</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4">
      <c r="A1900" t="s">
        <v>2431</v>
      </c>
      <c r="B1900" t="str">
        <f t="shared" si="88"/>
        <v>ZK106.K199.Analysis code</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4">
      <c r="A1901" t="s">
        <v>2432</v>
      </c>
      <c r="B1901" t="str">
        <f t="shared" si="88"/>
        <v>ZK106.K200.Analysis code</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 thickBot="1" x14ac:dyDescent="0.45">
      <c r="A1902" t="s">
        <v>2433</v>
      </c>
      <c r="B1902" t="str">
        <f t="shared" si="88"/>
        <v>ZK106.K201.Analysis code</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4">
      <c r="A1903" t="s">
        <v>2434</v>
      </c>
      <c r="B1903" t="str">
        <f t="shared" si="88"/>
        <v>ZK106.K202.Analysis code</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4">
      <c r="A1904" t="s">
        <v>2435</v>
      </c>
      <c r="B1904" t="str">
        <f t="shared" si="88"/>
        <v>ZK106.K203.Analysis code</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4">
      <c r="A1905" t="s">
        <v>2436</v>
      </c>
      <c r="B1905" t="str">
        <f t="shared" si="88"/>
        <v>ZK106.K204.Analysis code</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4">
      <c r="A1906" t="s">
        <v>2437</v>
      </c>
      <c r="B1906" t="str">
        <f t="shared" si="88"/>
        <v>ZK106.K205.Analysis code</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4">
      <c r="A1907" t="s">
        <v>2438</v>
      </c>
      <c r="B1907" t="str">
        <f t="shared" si="88"/>
        <v>ZK106.K206.Analysis code</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4">
      <c r="A1908" t="s">
        <v>2439</v>
      </c>
      <c r="B1908" t="str">
        <f t="shared" si="88"/>
        <v>ZK106.K207.Analysis code</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4">
      <c r="A1909" t="s">
        <v>2440</v>
      </c>
      <c r="B1909" t="str">
        <f t="shared" si="88"/>
        <v>ZK106.K208.Analysis code</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4">
      <c r="A1910" t="s">
        <v>2441</v>
      </c>
      <c r="B1910" t="str">
        <f t="shared" si="88"/>
        <v>ZK106.K209.Analysis code</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4">
      <c r="A1911" t="s">
        <v>2442</v>
      </c>
      <c r="B1911" t="str">
        <f t="shared" si="88"/>
        <v>ZK106.K210.Analysis code</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4">
      <c r="A1912" t="s">
        <v>2443</v>
      </c>
      <c r="B1912" t="str">
        <f t="shared" si="88"/>
        <v>ZK106.K211.Analysis code</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4">
      <c r="A1913" t="s">
        <v>2444</v>
      </c>
      <c r="B1913" t="str">
        <f t="shared" si="88"/>
        <v>ZK106.K212.Analysis code</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4">
      <c r="A1914" t="s">
        <v>2445</v>
      </c>
      <c r="B1914" t="str">
        <f t="shared" si="88"/>
        <v>ZK106.K213.Analysis code</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4">
      <c r="A1915" t="s">
        <v>2446</v>
      </c>
      <c r="B1915" t="str">
        <f t="shared" si="88"/>
        <v>ZK106.K214.Analysis code</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4">
      <c r="A1916" t="s">
        <v>2447</v>
      </c>
      <c r="B1916" t="str">
        <f t="shared" si="88"/>
        <v>ZK106.K215.Analysis code</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4">
      <c r="A1917" t="s">
        <v>2448</v>
      </c>
      <c r="B1917" t="str">
        <f t="shared" si="88"/>
        <v>ZK106.K216.Analysis code</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4">
      <c r="A1918" t="s">
        <v>2449</v>
      </c>
      <c r="B1918" t="str">
        <f t="shared" si="88"/>
        <v>ZK106.K217.Analysis code</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4">
      <c r="A1919" t="s">
        <v>2450</v>
      </c>
      <c r="B1919" t="str">
        <f t="shared" si="88"/>
        <v>ZK106.K218.Analysis code</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4">
      <c r="A1920" t="s">
        <v>2451</v>
      </c>
      <c r="B1920" t="str">
        <f t="shared" si="88"/>
        <v>ZK106.K219.Analysis code</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4">
      <c r="A1921" t="s">
        <v>2452</v>
      </c>
      <c r="B1921" t="str">
        <f t="shared" si="88"/>
        <v>ZK106.K220.Analysis code</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4">
      <c r="A1922" t="s">
        <v>2453</v>
      </c>
      <c r="B1922" t="str">
        <f t="shared" si="88"/>
        <v>ZK106.K221.Analysis code</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4">
      <c r="A1923" t="s">
        <v>2454</v>
      </c>
      <c r="B1923" t="str">
        <f t="shared" ref="B1923:B1986" si="91">+A1923&amp;"."&amp;$A$1</f>
        <v>ZK106.K222.Analysis code</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4">
      <c r="A1924" t="s">
        <v>2455</v>
      </c>
      <c r="B1924" t="str">
        <f t="shared" si="91"/>
        <v>ZK106.K223.Analysis code</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4">
      <c r="A1925" t="s">
        <v>2456</v>
      </c>
      <c r="B1925" t="str">
        <f t="shared" si="91"/>
        <v>ZK106.K224.Analysis code</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4">
      <c r="A1926" t="s">
        <v>2457</v>
      </c>
      <c r="B1926" t="str">
        <f t="shared" si="91"/>
        <v>ZK106.K225.Analysis code</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4">
      <c r="A1927" t="s">
        <v>2458</v>
      </c>
      <c r="B1927" t="str">
        <f t="shared" si="91"/>
        <v>ZK106.K226.Analysis code</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4">
      <c r="A1928" t="s">
        <v>2459</v>
      </c>
      <c r="B1928" t="str">
        <f t="shared" si="91"/>
        <v>ZK106.K227.Analysis code</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4">
      <c r="A1929" t="s">
        <v>2460</v>
      </c>
      <c r="B1929" t="str">
        <f t="shared" si="91"/>
        <v>ZK106.K228.Analysis code</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4">
      <c r="A1930" t="s">
        <v>2461</v>
      </c>
      <c r="B1930" t="str">
        <f t="shared" si="91"/>
        <v>ZK106.K229.Analysis code</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4">
      <c r="A1931" t="s">
        <v>2462</v>
      </c>
      <c r="B1931" t="str">
        <f t="shared" si="91"/>
        <v>ZK106.K230.Analysis code</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4">
      <c r="A1932" t="s">
        <v>2463</v>
      </c>
      <c r="B1932" t="str">
        <f t="shared" si="91"/>
        <v>ZK106.K231.Analysis code</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4">
      <c r="A1933" t="s">
        <v>2464</v>
      </c>
      <c r="B1933" t="str">
        <f t="shared" si="91"/>
        <v>ZK106.K232.Analysis code</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4">
      <c r="A1934" t="s">
        <v>2465</v>
      </c>
      <c r="B1934" t="str">
        <f t="shared" si="91"/>
        <v>ZK106.K233.Analysis code</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4">
      <c r="A1935" t="s">
        <v>2466</v>
      </c>
      <c r="B1935" t="str">
        <f t="shared" si="91"/>
        <v>ZK106.K234.Analysis code</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4">
      <c r="A1936" t="s">
        <v>2467</v>
      </c>
      <c r="B1936" t="str">
        <f t="shared" si="91"/>
        <v>ZK106.K235.Analysis code</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4">
      <c r="A1937" t="s">
        <v>2468</v>
      </c>
      <c r="B1937" t="str">
        <f t="shared" si="91"/>
        <v>ZK106.K236.Analysis code</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4">
      <c r="A1938" t="s">
        <v>2469</v>
      </c>
      <c r="B1938" t="str">
        <f t="shared" si="91"/>
        <v>ZK106.K237.Analysis code</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4">
      <c r="A1939" t="s">
        <v>2470</v>
      </c>
      <c r="B1939" t="str">
        <f t="shared" si="91"/>
        <v>ZK106.K238.Analysis code</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4">
      <c r="A1940" t="s">
        <v>2471</v>
      </c>
      <c r="B1940" t="str">
        <f t="shared" si="91"/>
        <v>ZK106.K239.Analysis code</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4">
      <c r="A1941" t="s">
        <v>2472</v>
      </c>
      <c r="B1941" t="str">
        <f t="shared" si="91"/>
        <v>ZK106.K240.Analysis code</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4">
      <c r="A1942" t="s">
        <v>2473</v>
      </c>
      <c r="B1942" t="str">
        <f t="shared" si="91"/>
        <v>ZK106.K241.Analysis code</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4">
      <c r="A1943" t="s">
        <v>2474</v>
      </c>
      <c r="B1943" t="str">
        <f t="shared" si="91"/>
        <v>ZK106.K242.Analysis code</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4">
      <c r="A1944" t="s">
        <v>2475</v>
      </c>
      <c r="B1944" t="str">
        <f t="shared" si="91"/>
        <v>ZK106.K243.Analysis code</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4">
      <c r="A1945" t="s">
        <v>2476</v>
      </c>
      <c r="B1945" t="str">
        <f t="shared" si="91"/>
        <v>ZK106.K244.Analysis code</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4">
      <c r="A1946" t="s">
        <v>2477</v>
      </c>
      <c r="B1946" t="str">
        <f t="shared" si="91"/>
        <v>ZK106.K245.Analysis code</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4">
      <c r="A1947" t="s">
        <v>2478</v>
      </c>
      <c r="B1947" t="str">
        <f t="shared" si="91"/>
        <v>ZK106.K246.Analysis code</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4">
      <c r="A1948" t="s">
        <v>2479</v>
      </c>
      <c r="B1948" t="str">
        <f t="shared" si="91"/>
        <v>ZK106.K247.Analysis code</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4">
      <c r="A1949" t="s">
        <v>2480</v>
      </c>
      <c r="B1949" t="str">
        <f t="shared" si="91"/>
        <v>ZK106.K248.Analysis code</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4">
      <c r="A1950" t="s">
        <v>2481</v>
      </c>
      <c r="B1950" t="str">
        <f t="shared" si="91"/>
        <v>ZK106.K249.Analysis code</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4">
      <c r="A1951" t="s">
        <v>2482</v>
      </c>
      <c r="B1951" t="str">
        <f t="shared" si="91"/>
        <v>ZK106.K250.Analysis code</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4">
      <c r="A1952" t="s">
        <v>2483</v>
      </c>
      <c r="B1952" t="str">
        <f t="shared" si="91"/>
        <v>ZK106.K251.Analysis code</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4">
      <c r="A1953" t="s">
        <v>2484</v>
      </c>
      <c r="B1953" t="str">
        <f t="shared" si="91"/>
        <v>ZK106.K252.Analysis code</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4">
      <c r="A1954" t="s">
        <v>2485</v>
      </c>
      <c r="B1954" t="str">
        <f t="shared" si="91"/>
        <v>ZK106.K253.Analysis code</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4">
      <c r="A1955" t="s">
        <v>2486</v>
      </c>
      <c r="B1955" t="str">
        <f t="shared" si="91"/>
        <v>ZK106.K254.Analysis code</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4">
      <c r="A1956" t="s">
        <v>2487</v>
      </c>
      <c r="B1956" t="str">
        <f t="shared" si="91"/>
        <v>ZK106.K255.Analysis code</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4">
      <c r="A1957" t="s">
        <v>2488</v>
      </c>
      <c r="B1957" t="str">
        <f t="shared" si="91"/>
        <v>ZK106.K256.Analysis code</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4">
      <c r="A1958" t="s">
        <v>2489</v>
      </c>
      <c r="B1958" t="str">
        <f t="shared" si="91"/>
        <v>ZK106.K257.Analysis code</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4">
      <c r="A1959" t="s">
        <v>2490</v>
      </c>
      <c r="B1959" t="str">
        <f t="shared" si="91"/>
        <v>ZK106.K258.Analysis code</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4">
      <c r="A1960" t="s">
        <v>2491</v>
      </c>
      <c r="B1960" t="str">
        <f t="shared" si="91"/>
        <v>ZK106.K259.Analysis code</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4">
      <c r="A1961" t="s">
        <v>2492</v>
      </c>
      <c r="B1961" t="str">
        <f t="shared" si="91"/>
        <v>ZK106.K260.Analysis code</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4">
      <c r="A1962" t="s">
        <v>2493</v>
      </c>
      <c r="B1962" t="str">
        <f t="shared" si="91"/>
        <v>ZK106.K261.Analysis code</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4">
      <c r="A1963" t="s">
        <v>2494</v>
      </c>
      <c r="B1963" t="str">
        <f t="shared" si="91"/>
        <v>ZK106.K262.Analysis code</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4">
      <c r="A1964" t="s">
        <v>2495</v>
      </c>
      <c r="B1964" t="str">
        <f t="shared" si="91"/>
        <v>ZK106.K263.Analysis code</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4">
      <c r="A1965" t="s">
        <v>2496</v>
      </c>
      <c r="B1965" t="str">
        <f t="shared" si="91"/>
        <v>ZK106.K264.Analysis code</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4">
      <c r="A1966" t="s">
        <v>2497</v>
      </c>
      <c r="B1966" t="str">
        <f t="shared" si="91"/>
        <v>ZK106.K265.Analysis code</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4">
      <c r="A1967" t="s">
        <v>2498</v>
      </c>
      <c r="B1967" t="str">
        <f t="shared" si="91"/>
        <v>ZK106.K266.Analysis code</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4">
      <c r="A1968" t="s">
        <v>2499</v>
      </c>
      <c r="B1968" t="str">
        <f t="shared" si="91"/>
        <v>ZK106.K267.Analysis code</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4">
      <c r="A1969" t="s">
        <v>2500</v>
      </c>
      <c r="B1969" t="str">
        <f t="shared" si="91"/>
        <v>ZK106.K268.Analysis code</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4">
      <c r="A1970" t="s">
        <v>2501</v>
      </c>
      <c r="B1970" t="str">
        <f t="shared" si="91"/>
        <v>ZK106.K269.Analysis code</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4">
      <c r="A1971" t="s">
        <v>2502</v>
      </c>
      <c r="B1971" t="str">
        <f t="shared" si="91"/>
        <v>ZK106.K270.Analysis code</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4">
      <c r="A1972" t="s">
        <v>2503</v>
      </c>
      <c r="B1972" t="str">
        <f t="shared" si="91"/>
        <v>ZK106.K271.Analysis code</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4">
      <c r="A1973" t="s">
        <v>2504</v>
      </c>
      <c r="B1973" t="str">
        <f t="shared" si="91"/>
        <v>ZK106.K272.Analysis code</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4">
      <c r="A1974" t="s">
        <v>2505</v>
      </c>
      <c r="B1974" t="str">
        <f t="shared" si="91"/>
        <v>ZK106.K273.Analysis code</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4">
      <c r="A1975" t="s">
        <v>2506</v>
      </c>
      <c r="B1975" t="str">
        <f t="shared" si="91"/>
        <v>ZK106.K274.Analysis code</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4">
      <c r="A1976" t="s">
        <v>2507</v>
      </c>
      <c r="B1976" t="str">
        <f t="shared" si="91"/>
        <v>ZK106.K275.Analysis code</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4">
      <c r="A1977" t="s">
        <v>2508</v>
      </c>
      <c r="B1977" t="str">
        <f t="shared" si="91"/>
        <v>ZK106.K276.Analysis code</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4">
      <c r="A1978" t="s">
        <v>2509</v>
      </c>
      <c r="B1978" t="str">
        <f t="shared" si="91"/>
        <v>ZK106.K277.Analysis code</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4">
      <c r="A1979" t="s">
        <v>2510</v>
      </c>
      <c r="B1979" t="str">
        <f t="shared" si="91"/>
        <v>ZK106.K278.Analysis code</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4">
      <c r="A1980" t="s">
        <v>2511</v>
      </c>
      <c r="B1980" t="str">
        <f t="shared" si="91"/>
        <v>ZK106.K279.Analysis code</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4">
      <c r="A1981" t="s">
        <v>2512</v>
      </c>
      <c r="B1981" t="str">
        <f t="shared" si="91"/>
        <v>ZK106.K280.Analysis code</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4">
      <c r="A1982" t="s">
        <v>2513</v>
      </c>
      <c r="B1982" t="str">
        <f t="shared" si="91"/>
        <v>ZK106.K281.Analysis code</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4">
      <c r="A1983" t="s">
        <v>2514</v>
      </c>
      <c r="B1983" t="str">
        <f t="shared" si="91"/>
        <v>ZK106.K282.Analysis code</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4">
      <c r="A1984" t="s">
        <v>2515</v>
      </c>
      <c r="B1984" t="str">
        <f t="shared" si="91"/>
        <v>ZK106.K283.Analysis code</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4">
      <c r="A1985" t="s">
        <v>2516</v>
      </c>
      <c r="B1985" t="str">
        <f t="shared" si="91"/>
        <v>ZK106.K284.Analysis code</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4">
      <c r="A1986" t="s">
        <v>2517</v>
      </c>
      <c r="B1986" t="str">
        <f t="shared" si="91"/>
        <v>ZK106.K285.Analysis code</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4">
      <c r="A1987" t="s">
        <v>2518</v>
      </c>
      <c r="B1987" t="str">
        <f t="shared" ref="B1987:B2050" si="94">+A1987&amp;"."&amp;$A$1</f>
        <v>ZK106.K286.Analysis code</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4">
      <c r="A1988" t="s">
        <v>2519</v>
      </c>
      <c r="B1988" t="str">
        <f t="shared" si="94"/>
        <v>ZK106.K287.Analysis code</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4">
      <c r="A1989" t="s">
        <v>2520</v>
      </c>
      <c r="B1989" t="str">
        <f t="shared" si="94"/>
        <v>ZK106.K288.Analysis code</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4">
      <c r="A1990" t="s">
        <v>2521</v>
      </c>
      <c r="B1990" t="str">
        <f t="shared" si="94"/>
        <v>ZK106.K289.Analysis code</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4">
      <c r="A1991" t="s">
        <v>2522</v>
      </c>
      <c r="B1991" t="str">
        <f t="shared" si="94"/>
        <v>ZK106.K290.Analysis code</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4">
      <c r="A1992" t="s">
        <v>2523</v>
      </c>
      <c r="B1992" t="str">
        <f t="shared" si="94"/>
        <v>ZK106.K291.Analysis code</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4">
      <c r="A1993" t="s">
        <v>2524</v>
      </c>
      <c r="B1993" t="str">
        <f t="shared" si="94"/>
        <v>ZK106.K292.Analysis code</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4">
      <c r="A1994" t="s">
        <v>2525</v>
      </c>
      <c r="B1994" t="str">
        <f t="shared" si="94"/>
        <v>ZK106.K293.Analysis code</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4">
      <c r="A1995" t="s">
        <v>2526</v>
      </c>
      <c r="B1995" t="str">
        <f t="shared" si="94"/>
        <v>ZK106.K294.Analysis code</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4">
      <c r="A1996" t="s">
        <v>2527</v>
      </c>
      <c r="B1996" t="str">
        <f t="shared" si="94"/>
        <v>ZK106.K295.Analysis code</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4">
      <c r="A1997" t="s">
        <v>2528</v>
      </c>
      <c r="B1997" t="str">
        <f t="shared" si="94"/>
        <v>ZK106.K296.Analysis code</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4">
      <c r="A1998" t="s">
        <v>2529</v>
      </c>
      <c r="B1998" t="str">
        <f t="shared" si="94"/>
        <v>ZK106.K297.Analysis code</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4">
      <c r="A1999" t="s">
        <v>2530</v>
      </c>
      <c r="B1999" t="str">
        <f t="shared" si="94"/>
        <v>ZK106.K298.Analysis code</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4">
      <c r="A2000" t="s">
        <v>2531</v>
      </c>
      <c r="B2000" t="str">
        <f t="shared" si="94"/>
        <v>ZK106.K299.Analysis code</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4">
      <c r="A2001" t="s">
        <v>2532</v>
      </c>
      <c r="B2001" t="str">
        <f t="shared" si="94"/>
        <v>ZK106.K300.Analysis code</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 thickBot="1" x14ac:dyDescent="0.45">
      <c r="A2002" t="s">
        <v>2533</v>
      </c>
      <c r="B2002" t="str">
        <f t="shared" si="94"/>
        <v>ZK106.K301.Analysis code</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4">
      <c r="A2003" t="s">
        <v>2534</v>
      </c>
      <c r="B2003" t="str">
        <f t="shared" si="94"/>
        <v>ZK106.K302.Analysis code</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4">
      <c r="A2004" t="s">
        <v>2535</v>
      </c>
      <c r="B2004" t="str">
        <f t="shared" si="94"/>
        <v>ZK106.K303.Analysis code</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4">
      <c r="A2005" t="s">
        <v>2536</v>
      </c>
      <c r="B2005" t="str">
        <f t="shared" si="94"/>
        <v>ZK106.K304.Analysis code</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4">
      <c r="A2006" t="s">
        <v>2537</v>
      </c>
      <c r="B2006" t="str">
        <f t="shared" si="94"/>
        <v>ZK106.K305.Analysis code</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4">
      <c r="A2007" t="s">
        <v>2538</v>
      </c>
      <c r="B2007" t="str">
        <f t="shared" si="94"/>
        <v>ZK106.K306.Analysis code</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4">
      <c r="A2008" t="s">
        <v>2539</v>
      </c>
      <c r="B2008" t="str">
        <f t="shared" si="94"/>
        <v>ZK106.K307.Analysis code</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4">
      <c r="A2009" t="s">
        <v>2540</v>
      </c>
      <c r="B2009" t="str">
        <f t="shared" si="94"/>
        <v>ZK106.K308.Analysis code</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4">
      <c r="A2010" t="s">
        <v>2541</v>
      </c>
      <c r="B2010" t="str">
        <f t="shared" si="94"/>
        <v>ZK106.K309.Analysis code</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4">
      <c r="A2011" t="s">
        <v>2542</v>
      </c>
      <c r="B2011" t="str">
        <f t="shared" si="94"/>
        <v>ZK106.K310.Analysis code</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4">
      <c r="A2012" t="s">
        <v>2543</v>
      </c>
      <c r="B2012" t="str">
        <f t="shared" si="94"/>
        <v>ZK106.K311.Analysis code</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4">
      <c r="A2013" t="s">
        <v>2544</v>
      </c>
      <c r="B2013" t="str">
        <f t="shared" si="94"/>
        <v>ZK106.K312.Analysis code</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4">
      <c r="A2014" t="s">
        <v>2545</v>
      </c>
      <c r="B2014" t="str">
        <f t="shared" si="94"/>
        <v>ZK106.K313.Analysis code</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4">
      <c r="A2015" t="s">
        <v>2546</v>
      </c>
      <c r="B2015" t="str">
        <f t="shared" si="94"/>
        <v>ZK106.K314.Analysis code</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4">
      <c r="A2016" t="s">
        <v>2547</v>
      </c>
      <c r="B2016" t="str">
        <f t="shared" si="94"/>
        <v>ZK106.K315.Analysis code</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4">
      <c r="A2017" t="s">
        <v>2548</v>
      </c>
      <c r="B2017" t="str">
        <f t="shared" si="94"/>
        <v>ZK106.K316.Analysis code</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4">
      <c r="A2018" t="s">
        <v>2549</v>
      </c>
      <c r="B2018" t="str">
        <f t="shared" si="94"/>
        <v>ZK106.K317.Analysis code</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4">
      <c r="A2019" t="s">
        <v>2550</v>
      </c>
      <c r="B2019" t="str">
        <f t="shared" si="94"/>
        <v>ZK106.K318.Analysis code</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4">
      <c r="A2020" t="s">
        <v>2551</v>
      </c>
      <c r="B2020" t="str">
        <f t="shared" si="94"/>
        <v>ZK106.K319.Analysis code</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4">
      <c r="A2021" t="s">
        <v>2552</v>
      </c>
      <c r="B2021" t="str">
        <f t="shared" si="94"/>
        <v>ZK106.K320.Analysis code</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4">
      <c r="A2022" t="s">
        <v>2553</v>
      </c>
      <c r="B2022" t="str">
        <f t="shared" si="94"/>
        <v>ZK106.K321.Analysis code</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4">
      <c r="A2023" t="s">
        <v>2554</v>
      </c>
      <c r="B2023" t="str">
        <f t="shared" si="94"/>
        <v>ZK106.K322.Analysis code</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4">
      <c r="A2024" t="s">
        <v>2555</v>
      </c>
      <c r="B2024" t="str">
        <f t="shared" si="94"/>
        <v>ZK106.K323.Analysis code</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4">
      <c r="A2025" t="s">
        <v>2556</v>
      </c>
      <c r="B2025" t="str">
        <f t="shared" si="94"/>
        <v>ZK106.K324.Analysis code</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4">
      <c r="A2026" t="s">
        <v>2557</v>
      </c>
      <c r="B2026" t="str">
        <f t="shared" si="94"/>
        <v>ZK106.K325.Analysis code</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4">
      <c r="A2027" t="s">
        <v>2558</v>
      </c>
      <c r="B2027" t="str">
        <f t="shared" si="94"/>
        <v>ZK106.K326.Analysis code</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4">
      <c r="A2028" t="s">
        <v>2559</v>
      </c>
      <c r="B2028" t="str">
        <f t="shared" si="94"/>
        <v>ZK106.K327.Analysis code</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4">
      <c r="A2029" t="s">
        <v>2560</v>
      </c>
      <c r="B2029" t="str">
        <f t="shared" si="94"/>
        <v>ZK106.K328.Analysis code</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4">
      <c r="A2030" t="s">
        <v>2561</v>
      </c>
      <c r="B2030" t="str">
        <f t="shared" si="94"/>
        <v>ZK106.K329.Analysis code</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4">
      <c r="A2031" t="s">
        <v>2562</v>
      </c>
      <c r="B2031" t="str">
        <f t="shared" si="94"/>
        <v>ZK106.K330.Analysis code</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4">
      <c r="A2032" t="s">
        <v>2563</v>
      </c>
      <c r="B2032" t="str">
        <f t="shared" si="94"/>
        <v>ZK106.K331.Analysis code</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4">
      <c r="A2033" t="s">
        <v>2564</v>
      </c>
      <c r="B2033" t="str">
        <f t="shared" si="94"/>
        <v>ZK106.K332.Analysis code</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4">
      <c r="A2034" t="s">
        <v>2565</v>
      </c>
      <c r="B2034" t="str">
        <f t="shared" si="94"/>
        <v>ZK106.K333.Analysis code</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4">
      <c r="A2035" t="s">
        <v>2566</v>
      </c>
      <c r="B2035" t="str">
        <f t="shared" si="94"/>
        <v>ZK106.K334.Analysis code</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4">
      <c r="A2036" t="s">
        <v>2567</v>
      </c>
      <c r="B2036" t="str">
        <f t="shared" si="94"/>
        <v>ZK106.K335.Analysis code</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4">
      <c r="A2037" t="s">
        <v>2568</v>
      </c>
      <c r="B2037" t="str">
        <f t="shared" si="94"/>
        <v>ZK106.K336.Analysis code</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4">
      <c r="A2038" t="s">
        <v>2569</v>
      </c>
      <c r="B2038" t="str">
        <f t="shared" si="94"/>
        <v>ZK106.K337.Analysis code</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4">
      <c r="A2039" t="s">
        <v>2570</v>
      </c>
      <c r="B2039" t="str">
        <f t="shared" si="94"/>
        <v>ZK106.K338.Analysis code</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4">
      <c r="A2040" t="s">
        <v>2571</v>
      </c>
      <c r="B2040" t="str">
        <f t="shared" si="94"/>
        <v>ZK106.K339.Analysis code</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4">
      <c r="A2041" t="s">
        <v>2572</v>
      </c>
      <c r="B2041" t="str">
        <f t="shared" si="94"/>
        <v>ZK106.K340.Analysis code</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4">
      <c r="A2042" t="s">
        <v>2573</v>
      </c>
      <c r="B2042" t="str">
        <f t="shared" si="94"/>
        <v>ZK106.K341.Analysis code</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4">
      <c r="A2043" t="s">
        <v>2574</v>
      </c>
      <c r="B2043" t="str">
        <f t="shared" si="94"/>
        <v>ZK106.K342.Analysis code</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4">
      <c r="A2044" t="s">
        <v>2575</v>
      </c>
      <c r="B2044" t="str">
        <f t="shared" si="94"/>
        <v>ZK106.K343.Analysis code</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4">
      <c r="A2045" t="s">
        <v>2576</v>
      </c>
      <c r="B2045" t="str">
        <f t="shared" si="94"/>
        <v>ZK106.K344.Analysis code</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4">
      <c r="A2046" t="s">
        <v>2577</v>
      </c>
      <c r="B2046" t="str">
        <f t="shared" si="94"/>
        <v>ZK106.K345.Analysis code</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4">
      <c r="A2047" t="s">
        <v>2578</v>
      </c>
      <c r="B2047" t="str">
        <f t="shared" si="94"/>
        <v>ZK106.K346.Analysis code</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4">
      <c r="A2048" t="s">
        <v>2579</v>
      </c>
      <c r="B2048" t="str">
        <f t="shared" si="94"/>
        <v>ZK106.K347.Analysis code</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4">
      <c r="A2049" t="s">
        <v>2580</v>
      </c>
      <c r="B2049" t="str">
        <f t="shared" si="94"/>
        <v>ZK106.K348.Analysis code</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4">
      <c r="A2050" t="s">
        <v>2581</v>
      </c>
      <c r="B2050" t="str">
        <f t="shared" si="94"/>
        <v>ZK106.K349.Analysis code</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4">
      <c r="A2051" t="s">
        <v>2582</v>
      </c>
      <c r="B2051" t="str">
        <f t="shared" ref="B2051:B2114" si="97">+A2051&amp;"."&amp;$A$1</f>
        <v>ZK106.K350.Analysis code</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4">
      <c r="A2052" t="s">
        <v>2583</v>
      </c>
      <c r="B2052" t="str">
        <f t="shared" si="97"/>
        <v>ZK106.K351.Analysis code</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4">
      <c r="A2053" t="s">
        <v>2584</v>
      </c>
      <c r="B2053" t="str">
        <f t="shared" si="97"/>
        <v>ZK106.K352.Analysis code</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4">
      <c r="A2054" t="s">
        <v>2585</v>
      </c>
      <c r="B2054" t="str">
        <f t="shared" si="97"/>
        <v>ZK106.K353.Analysis code</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4">
      <c r="A2055" t="s">
        <v>2586</v>
      </c>
      <c r="B2055" t="str">
        <f t="shared" si="97"/>
        <v>ZK106.K354.Analysis code</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4">
      <c r="A2056" t="s">
        <v>2587</v>
      </c>
      <c r="B2056" t="str">
        <f t="shared" si="97"/>
        <v>ZK106.K355.Analysis code</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4">
      <c r="A2057" t="s">
        <v>2588</v>
      </c>
      <c r="B2057" t="str">
        <f t="shared" si="97"/>
        <v>ZK106.K356.Analysis code</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4">
      <c r="A2058" t="s">
        <v>2589</v>
      </c>
      <c r="B2058" t="str">
        <f t="shared" si="97"/>
        <v>ZK106.K357.Analysis code</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4">
      <c r="A2059" t="s">
        <v>2590</v>
      </c>
      <c r="B2059" t="str">
        <f t="shared" si="97"/>
        <v>ZK106.K358.Analysis code</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4">
      <c r="A2060" t="s">
        <v>2591</v>
      </c>
      <c r="B2060" t="str">
        <f t="shared" si="97"/>
        <v>ZK106.K359.Analysis code</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4">
      <c r="A2061" t="s">
        <v>2592</v>
      </c>
      <c r="B2061" t="str">
        <f t="shared" si="97"/>
        <v>ZK106.K360.Analysis code</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4">
      <c r="A2062" t="s">
        <v>2593</v>
      </c>
      <c r="B2062" t="str">
        <f t="shared" si="97"/>
        <v>ZK106.K361.Analysis code</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4">
      <c r="A2063" t="s">
        <v>2594</v>
      </c>
      <c r="B2063" t="str">
        <f t="shared" si="97"/>
        <v>ZK106.K362.Analysis code</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4">
      <c r="A2064" t="s">
        <v>2595</v>
      </c>
      <c r="B2064" t="str">
        <f t="shared" si="97"/>
        <v>ZK106.K363.Analysis code</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4">
      <c r="A2065" t="s">
        <v>2596</v>
      </c>
      <c r="B2065" t="str">
        <f t="shared" si="97"/>
        <v>ZK106.K364.Analysis code</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4">
      <c r="A2066" t="s">
        <v>2597</v>
      </c>
      <c r="B2066" t="str">
        <f t="shared" si="97"/>
        <v>ZK106.K365.Analysis code</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4">
      <c r="A2067" t="s">
        <v>2598</v>
      </c>
      <c r="B2067" t="str">
        <f t="shared" si="97"/>
        <v>ZK106.K366.Analysis code</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4">
      <c r="A2068" t="s">
        <v>2599</v>
      </c>
      <c r="B2068" t="str">
        <f t="shared" si="97"/>
        <v>ZK106.K367.Analysis code</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4">
      <c r="A2069" t="s">
        <v>2600</v>
      </c>
      <c r="B2069" t="str">
        <f t="shared" si="97"/>
        <v>ZK106.K368.Analysis code</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4">
      <c r="A2070" t="s">
        <v>2601</v>
      </c>
      <c r="B2070" t="str">
        <f t="shared" si="97"/>
        <v>ZK106.K369.Analysis code</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4">
      <c r="A2071" t="s">
        <v>2602</v>
      </c>
      <c r="B2071" t="str">
        <f t="shared" si="97"/>
        <v>ZK106.K370.Analysis code</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4">
      <c r="A2072" t="s">
        <v>2603</v>
      </c>
      <c r="B2072" t="str">
        <f t="shared" si="97"/>
        <v>ZK106.K371.Analysis code</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4">
      <c r="A2073" t="s">
        <v>2604</v>
      </c>
      <c r="B2073" t="str">
        <f t="shared" si="97"/>
        <v>ZK106.K372.Analysis code</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4">
      <c r="A2074" t="s">
        <v>2605</v>
      </c>
      <c r="B2074" t="str">
        <f t="shared" si="97"/>
        <v>ZK106.K373.Analysis code</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4">
      <c r="A2075" t="s">
        <v>2606</v>
      </c>
      <c r="B2075" t="str">
        <f t="shared" si="97"/>
        <v>ZK106.K374.Analysis code</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4">
      <c r="A2076" t="s">
        <v>2607</v>
      </c>
      <c r="B2076" t="str">
        <f t="shared" si="97"/>
        <v>ZK106.K375.Analysis code</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4">
      <c r="A2077" t="s">
        <v>2608</v>
      </c>
      <c r="B2077" t="str">
        <f t="shared" si="97"/>
        <v>ZK106.K376.Analysis code</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4">
      <c r="A2078" t="s">
        <v>2609</v>
      </c>
      <c r="B2078" t="str">
        <f t="shared" si="97"/>
        <v>ZK106.K377.Analysis code</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4">
      <c r="A2079" t="s">
        <v>2610</v>
      </c>
      <c r="B2079" t="str">
        <f t="shared" si="97"/>
        <v>ZK106.K378.Analysis code</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4">
      <c r="A2080" t="s">
        <v>2611</v>
      </c>
      <c r="B2080" t="str">
        <f t="shared" si="97"/>
        <v>ZK106.K379.Analysis code</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4">
      <c r="A2081" t="s">
        <v>2612</v>
      </c>
      <c r="B2081" t="str">
        <f t="shared" si="97"/>
        <v>ZK106.K380.Analysis code</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4">
      <c r="A2082" t="s">
        <v>2613</v>
      </c>
      <c r="B2082" t="str">
        <f t="shared" si="97"/>
        <v>ZK106.K381.Analysis code</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4">
      <c r="A2083" t="s">
        <v>2614</v>
      </c>
      <c r="B2083" t="str">
        <f t="shared" si="97"/>
        <v>ZK106.K382.Analysis code</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4">
      <c r="A2084" t="s">
        <v>2615</v>
      </c>
      <c r="B2084" t="str">
        <f t="shared" si="97"/>
        <v>ZK106.K383.Analysis code</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4">
      <c r="A2085" t="s">
        <v>2616</v>
      </c>
      <c r="B2085" t="str">
        <f t="shared" si="97"/>
        <v>ZK106.K384.Analysis code</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4">
      <c r="A2086" t="s">
        <v>2617</v>
      </c>
      <c r="B2086" t="str">
        <f t="shared" si="97"/>
        <v>ZK106.K385.Analysis code</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4">
      <c r="A2087" t="s">
        <v>2618</v>
      </c>
      <c r="B2087" t="str">
        <f t="shared" si="97"/>
        <v>ZK106.K386.Analysis code</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4">
      <c r="A2088" t="s">
        <v>2619</v>
      </c>
      <c r="B2088" t="str">
        <f t="shared" si="97"/>
        <v>ZK106.K387.Analysis code</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4">
      <c r="A2089" t="s">
        <v>2620</v>
      </c>
      <c r="B2089" t="str">
        <f t="shared" si="97"/>
        <v>ZK106.K388.Analysis code</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4">
      <c r="A2090" t="s">
        <v>2621</v>
      </c>
      <c r="B2090" t="str">
        <f t="shared" si="97"/>
        <v>ZK106.K389.Analysis code</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4">
      <c r="A2091" t="s">
        <v>2622</v>
      </c>
      <c r="B2091" t="str">
        <f t="shared" si="97"/>
        <v>ZK106.K390.Analysis code</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4">
      <c r="A2092" t="s">
        <v>2623</v>
      </c>
      <c r="B2092" t="str">
        <f t="shared" si="97"/>
        <v>ZK106.K391.Analysis code</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4">
      <c r="A2093" t="s">
        <v>2624</v>
      </c>
      <c r="B2093" t="str">
        <f t="shared" si="97"/>
        <v>ZK106.K392.Analysis code</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4">
      <c r="A2094" t="s">
        <v>2625</v>
      </c>
      <c r="B2094" t="str">
        <f t="shared" si="97"/>
        <v>ZK106.K393.Analysis code</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4">
      <c r="A2095" t="s">
        <v>2626</v>
      </c>
      <c r="B2095" t="str">
        <f t="shared" si="97"/>
        <v>ZK106.K394.Analysis code</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4">
      <c r="A2096" t="s">
        <v>2627</v>
      </c>
      <c r="B2096" t="str">
        <f t="shared" si="97"/>
        <v>ZK106.K395.Analysis code</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4">
      <c r="A2097" t="s">
        <v>2628</v>
      </c>
      <c r="B2097" t="str">
        <f t="shared" si="97"/>
        <v>ZK106.K396.Analysis code</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4">
      <c r="A2098" t="s">
        <v>2629</v>
      </c>
      <c r="B2098" t="str">
        <f t="shared" si="97"/>
        <v>ZK106.K397.Analysis code</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4">
      <c r="A2099" t="s">
        <v>2630</v>
      </c>
      <c r="B2099" t="str">
        <f t="shared" si="97"/>
        <v>ZK106.K398.Analysis code</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4">
      <c r="A2100" t="s">
        <v>2631</v>
      </c>
      <c r="B2100" t="str">
        <f t="shared" si="97"/>
        <v>ZK106.K399.Analysis code</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4">
      <c r="A2101" t="s">
        <v>2632</v>
      </c>
      <c r="B2101" t="str">
        <f t="shared" si="97"/>
        <v>ZK107.K100.Analysis code</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 thickBot="1" x14ac:dyDescent="0.45">
      <c r="A2102" t="s">
        <v>2633</v>
      </c>
      <c r="B2102" t="str">
        <f t="shared" si="97"/>
        <v>ZK107.K101.Analysis code</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4">
      <c r="A2103" t="s">
        <v>2634</v>
      </c>
      <c r="B2103" t="str">
        <f t="shared" si="97"/>
        <v>ZK107.K102.Analysis code</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4">
      <c r="A2104" t="s">
        <v>2635</v>
      </c>
      <c r="B2104" t="str">
        <f t="shared" si="97"/>
        <v>ZK107.K103.Analysis code</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4">
      <c r="A2105" t="s">
        <v>2636</v>
      </c>
      <c r="B2105" t="str">
        <f t="shared" si="97"/>
        <v>ZK107.K104.Analysis code</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4">
      <c r="A2106" t="s">
        <v>2637</v>
      </c>
      <c r="B2106" t="str">
        <f t="shared" si="97"/>
        <v>ZK107.K105.Analysis code</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4">
      <c r="A2107" t="s">
        <v>2638</v>
      </c>
      <c r="B2107" t="str">
        <f t="shared" si="97"/>
        <v>ZK107.K106.Analysis code</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4">
      <c r="A2108" t="s">
        <v>2639</v>
      </c>
      <c r="B2108" t="str">
        <f t="shared" si="97"/>
        <v>ZK107.K107.Analysis code</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4">
      <c r="A2109" t="s">
        <v>2640</v>
      </c>
      <c r="B2109" t="str">
        <f t="shared" si="97"/>
        <v>ZK107.K108.Analysis code</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4">
      <c r="A2110" t="s">
        <v>2641</v>
      </c>
      <c r="B2110" t="str">
        <f t="shared" si="97"/>
        <v>ZK107.K109.Analysis code</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4">
      <c r="A2111" t="s">
        <v>2642</v>
      </c>
      <c r="B2111" t="str">
        <f t="shared" si="97"/>
        <v>ZK107.K110.Analysis code</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4">
      <c r="A2112" t="s">
        <v>2643</v>
      </c>
      <c r="B2112" t="str">
        <f t="shared" si="97"/>
        <v>ZK107.K111.Analysis code</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4">
      <c r="A2113" t="s">
        <v>2644</v>
      </c>
      <c r="B2113" t="str">
        <f t="shared" si="97"/>
        <v>ZK107.K112.Analysis code</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4">
      <c r="A2114" t="s">
        <v>2645</v>
      </c>
      <c r="B2114" t="str">
        <f t="shared" si="97"/>
        <v>ZK107.K113.Analysis code</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4">
      <c r="A2115" t="s">
        <v>2646</v>
      </c>
      <c r="B2115" t="str">
        <f t="shared" ref="B2115:B2178" si="100">+A2115&amp;"."&amp;$A$1</f>
        <v>ZK107.K114.Analysis code</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4">
      <c r="A2116" t="s">
        <v>2647</v>
      </c>
      <c r="B2116" t="str">
        <f t="shared" si="100"/>
        <v>ZK107.K115.Analysis code</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4">
      <c r="A2117" t="s">
        <v>2648</v>
      </c>
      <c r="B2117" t="str">
        <f t="shared" si="100"/>
        <v>ZK107.K116.Analysis code</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4">
      <c r="A2118" t="s">
        <v>2649</v>
      </c>
      <c r="B2118" t="str">
        <f t="shared" si="100"/>
        <v>ZK107.K117.Analysis code</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4">
      <c r="A2119" t="s">
        <v>2650</v>
      </c>
      <c r="B2119" t="str">
        <f t="shared" si="100"/>
        <v>ZK107.K118.Analysis code</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4">
      <c r="A2120" t="s">
        <v>2651</v>
      </c>
      <c r="B2120" t="str">
        <f t="shared" si="100"/>
        <v>ZK107.K119.Analysis code</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4">
      <c r="A2121" t="s">
        <v>2652</v>
      </c>
      <c r="B2121" t="str">
        <f t="shared" si="100"/>
        <v>ZK107.K120.Analysis code</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4">
      <c r="A2122" t="s">
        <v>2653</v>
      </c>
      <c r="B2122" t="str">
        <f t="shared" si="100"/>
        <v>ZK107.K121.Analysis code</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4">
      <c r="A2123" t="s">
        <v>2654</v>
      </c>
      <c r="B2123" t="str">
        <f t="shared" si="100"/>
        <v>ZK107.K122.Analysis code</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4">
      <c r="A2124" t="s">
        <v>2655</v>
      </c>
      <c r="B2124" t="str">
        <f t="shared" si="100"/>
        <v>ZK107.K123.Analysis code</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4">
      <c r="A2125" t="s">
        <v>2656</v>
      </c>
      <c r="B2125" t="str">
        <f t="shared" si="100"/>
        <v>ZK107.K124.Analysis code</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4">
      <c r="A2126" t="s">
        <v>2657</v>
      </c>
      <c r="B2126" t="str">
        <f t="shared" si="100"/>
        <v>ZK107.K125.Analysis code</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4">
      <c r="A2127" t="s">
        <v>2658</v>
      </c>
      <c r="B2127" t="str">
        <f t="shared" si="100"/>
        <v>ZK107.K126.Analysis code</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4">
      <c r="A2128" t="s">
        <v>2659</v>
      </c>
      <c r="B2128" t="str">
        <f t="shared" si="100"/>
        <v>ZK107.K127.Analysis code</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4">
      <c r="A2129" t="s">
        <v>2660</v>
      </c>
      <c r="B2129" t="str">
        <f t="shared" si="100"/>
        <v>ZK107.K128.Analysis code</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4">
      <c r="A2130" t="s">
        <v>2661</v>
      </c>
      <c r="B2130" t="str">
        <f t="shared" si="100"/>
        <v>ZK107.K129.Analysis code</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4">
      <c r="A2131" t="s">
        <v>2662</v>
      </c>
      <c r="B2131" t="str">
        <f t="shared" si="100"/>
        <v>ZK107.K130.Analysis code</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4">
      <c r="A2132" t="s">
        <v>2663</v>
      </c>
      <c r="B2132" t="str">
        <f t="shared" si="100"/>
        <v>ZK107.K131.Analysis code</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4">
      <c r="A2133" t="s">
        <v>2664</v>
      </c>
      <c r="B2133" t="str">
        <f t="shared" si="100"/>
        <v>ZK107.K132.Analysis code</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4">
      <c r="A2134" t="s">
        <v>2665</v>
      </c>
      <c r="B2134" t="str">
        <f t="shared" si="100"/>
        <v>ZK107.K133.Analysis code</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4">
      <c r="A2135" t="s">
        <v>2666</v>
      </c>
      <c r="B2135" t="str">
        <f t="shared" si="100"/>
        <v>ZK107.K134.Analysis code</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4">
      <c r="A2136" t="s">
        <v>2667</v>
      </c>
      <c r="B2136" t="str">
        <f t="shared" si="100"/>
        <v>ZK107.K135.Analysis code</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4">
      <c r="A2137" t="s">
        <v>2668</v>
      </c>
      <c r="B2137" t="str">
        <f t="shared" si="100"/>
        <v>ZK107.K136.Analysis code</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4">
      <c r="A2138" t="s">
        <v>2669</v>
      </c>
      <c r="B2138" t="str">
        <f t="shared" si="100"/>
        <v>ZK107.K137.Analysis code</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4">
      <c r="A2139" t="s">
        <v>2670</v>
      </c>
      <c r="B2139" t="str">
        <f t="shared" si="100"/>
        <v>ZK107.K138.Analysis code</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4">
      <c r="A2140" t="s">
        <v>2671</v>
      </c>
      <c r="B2140" t="str">
        <f t="shared" si="100"/>
        <v>ZK107.K139.Analysis code</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4">
      <c r="A2141" t="s">
        <v>2672</v>
      </c>
      <c r="B2141" t="str">
        <f t="shared" si="100"/>
        <v>ZK107.K140.Analysis code</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4">
      <c r="A2142" t="s">
        <v>2673</v>
      </c>
      <c r="B2142" t="str">
        <f t="shared" si="100"/>
        <v>ZK107.K141.Analysis code</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4">
      <c r="A2143" t="s">
        <v>2674</v>
      </c>
      <c r="B2143" t="str">
        <f t="shared" si="100"/>
        <v>ZK107.K142.Analysis code</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4">
      <c r="A2144" t="s">
        <v>2675</v>
      </c>
      <c r="B2144" t="str">
        <f t="shared" si="100"/>
        <v>ZK107.K143.Analysis code</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4">
      <c r="A2145" t="s">
        <v>2676</v>
      </c>
      <c r="B2145" t="str">
        <f t="shared" si="100"/>
        <v>ZK107.K144.Analysis code</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4">
      <c r="A2146" t="s">
        <v>2677</v>
      </c>
      <c r="B2146" t="str">
        <f t="shared" si="100"/>
        <v>ZK107.K145.Analysis code</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4">
      <c r="A2147" t="s">
        <v>2678</v>
      </c>
      <c r="B2147" t="str">
        <f t="shared" si="100"/>
        <v>ZK107.K146.Analysis code</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4">
      <c r="A2148" t="s">
        <v>2679</v>
      </c>
      <c r="B2148" t="str">
        <f t="shared" si="100"/>
        <v>ZK107.K147.Analysis code</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4">
      <c r="A2149" t="s">
        <v>2680</v>
      </c>
      <c r="B2149" t="str">
        <f t="shared" si="100"/>
        <v>ZK107.K148.Analysis code</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4">
      <c r="A2150" t="s">
        <v>2681</v>
      </c>
      <c r="B2150" t="str">
        <f t="shared" si="100"/>
        <v>ZK107.K149.Analysis code</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4">
      <c r="A2151" t="s">
        <v>2682</v>
      </c>
      <c r="B2151" t="str">
        <f t="shared" si="100"/>
        <v>ZK107.K150.Analysis code</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4">
      <c r="A2152" t="s">
        <v>2683</v>
      </c>
      <c r="B2152" t="str">
        <f t="shared" si="100"/>
        <v>ZK107.K151.Analysis code</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4">
      <c r="A2153" t="s">
        <v>2684</v>
      </c>
      <c r="B2153" t="str">
        <f t="shared" si="100"/>
        <v>ZK107.K152.Analysis code</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4">
      <c r="A2154" t="s">
        <v>2685</v>
      </c>
      <c r="B2154" t="str">
        <f t="shared" si="100"/>
        <v>ZK107.K153.Analysis code</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4">
      <c r="A2155" t="s">
        <v>2686</v>
      </c>
      <c r="B2155" t="str">
        <f t="shared" si="100"/>
        <v>ZK107.K154.Analysis code</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4">
      <c r="A2156" t="s">
        <v>2687</v>
      </c>
      <c r="B2156" t="str">
        <f t="shared" si="100"/>
        <v>ZK107.K155.Analysis code</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4">
      <c r="A2157" t="s">
        <v>2688</v>
      </c>
      <c r="B2157" t="str">
        <f t="shared" si="100"/>
        <v>ZK107.K156.Analysis code</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4">
      <c r="A2158" t="s">
        <v>2689</v>
      </c>
      <c r="B2158" t="str">
        <f t="shared" si="100"/>
        <v>ZK107.K157.Analysis code</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4">
      <c r="A2159" t="s">
        <v>2690</v>
      </c>
      <c r="B2159" t="str">
        <f t="shared" si="100"/>
        <v>ZK107.K158.Analysis code</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4">
      <c r="A2160" t="s">
        <v>2691</v>
      </c>
      <c r="B2160" t="str">
        <f t="shared" si="100"/>
        <v>ZK107.K159.Analysis code</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4">
      <c r="A2161" t="s">
        <v>2692</v>
      </c>
      <c r="B2161" t="str">
        <f t="shared" si="100"/>
        <v>ZK107.K160.Analysis code</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4">
      <c r="A2162" t="s">
        <v>2693</v>
      </c>
      <c r="B2162" t="str">
        <f t="shared" si="100"/>
        <v>ZK107.K161.Analysis code</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4">
      <c r="A2163" t="s">
        <v>2694</v>
      </c>
      <c r="B2163" t="str">
        <f t="shared" si="100"/>
        <v>ZK107.K162.Analysis code</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4">
      <c r="A2164" t="s">
        <v>2695</v>
      </c>
      <c r="B2164" t="str">
        <f t="shared" si="100"/>
        <v>ZK107.K163.Analysis code</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4">
      <c r="A2165" t="s">
        <v>2696</v>
      </c>
      <c r="B2165" t="str">
        <f t="shared" si="100"/>
        <v>ZK107.K164.Analysis code</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4">
      <c r="A2166" t="s">
        <v>2697</v>
      </c>
      <c r="B2166" t="str">
        <f t="shared" si="100"/>
        <v>ZK107.K165.Analysis code</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4">
      <c r="A2167" t="s">
        <v>2698</v>
      </c>
      <c r="B2167" t="str">
        <f t="shared" si="100"/>
        <v>ZK107.K166.Analysis code</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4">
      <c r="A2168" t="s">
        <v>2699</v>
      </c>
      <c r="B2168" t="str">
        <f t="shared" si="100"/>
        <v>ZK107.K167.Analysis code</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4">
      <c r="A2169" t="s">
        <v>2700</v>
      </c>
      <c r="B2169" t="str">
        <f t="shared" si="100"/>
        <v>ZK107.K168.Analysis code</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4">
      <c r="A2170" t="s">
        <v>2701</v>
      </c>
      <c r="B2170" t="str">
        <f t="shared" si="100"/>
        <v>ZK107.K169.Analysis code</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4">
      <c r="A2171" t="s">
        <v>2702</v>
      </c>
      <c r="B2171" t="str">
        <f t="shared" si="100"/>
        <v>ZK107.K170.Analysis code</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4">
      <c r="A2172" t="s">
        <v>2703</v>
      </c>
      <c r="B2172" t="str">
        <f t="shared" si="100"/>
        <v>ZK107.K171.Analysis code</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4">
      <c r="A2173" t="s">
        <v>2704</v>
      </c>
      <c r="B2173" t="str">
        <f t="shared" si="100"/>
        <v>ZK107.K172.Analysis code</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4">
      <c r="A2174" t="s">
        <v>2705</v>
      </c>
      <c r="B2174" t="str">
        <f t="shared" si="100"/>
        <v>ZK107.K173.Analysis code</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4">
      <c r="A2175" t="s">
        <v>2706</v>
      </c>
      <c r="B2175" t="str">
        <f t="shared" si="100"/>
        <v>ZK107.K174.Analysis code</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4">
      <c r="A2176" t="s">
        <v>2707</v>
      </c>
      <c r="B2176" t="str">
        <f t="shared" si="100"/>
        <v>ZK107.K175.Analysis code</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4">
      <c r="A2177" t="s">
        <v>2708</v>
      </c>
      <c r="B2177" t="str">
        <f t="shared" si="100"/>
        <v>ZK107.K176.Analysis code</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4">
      <c r="A2178" t="s">
        <v>2709</v>
      </c>
      <c r="B2178" t="str">
        <f t="shared" si="100"/>
        <v>ZK107.K177.Analysis code</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4">
      <c r="A2179" t="s">
        <v>2710</v>
      </c>
      <c r="B2179" t="str">
        <f t="shared" ref="B2179:B2242" si="103">+A2179&amp;"."&amp;$A$1</f>
        <v>ZK107.K178.Analysis code</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4">
      <c r="A2180" t="s">
        <v>2711</v>
      </c>
      <c r="B2180" t="str">
        <f t="shared" si="103"/>
        <v>ZK107.K179.Analysis code</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4">
      <c r="A2181" t="s">
        <v>2712</v>
      </c>
      <c r="B2181" t="str">
        <f t="shared" si="103"/>
        <v>ZK107.K180.Analysis code</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4">
      <c r="A2182" t="s">
        <v>2713</v>
      </c>
      <c r="B2182" t="str">
        <f t="shared" si="103"/>
        <v>ZK107.K181.Analysis code</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4">
      <c r="A2183" t="s">
        <v>2714</v>
      </c>
      <c r="B2183" t="str">
        <f t="shared" si="103"/>
        <v>ZK107.K182.Analysis code</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4">
      <c r="A2184" t="s">
        <v>2715</v>
      </c>
      <c r="B2184" t="str">
        <f t="shared" si="103"/>
        <v>ZK107.K183.Analysis code</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4">
      <c r="A2185" t="s">
        <v>2716</v>
      </c>
      <c r="B2185" t="str">
        <f t="shared" si="103"/>
        <v>ZK107.K184.Analysis code</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4">
      <c r="A2186" t="s">
        <v>2717</v>
      </c>
      <c r="B2186" t="str">
        <f t="shared" si="103"/>
        <v>ZK107.K185.Analysis code</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4">
      <c r="A2187" t="s">
        <v>2718</v>
      </c>
      <c r="B2187" t="str">
        <f t="shared" si="103"/>
        <v>ZK107.K186.Analysis code</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4">
      <c r="A2188" t="s">
        <v>2719</v>
      </c>
      <c r="B2188" t="str">
        <f t="shared" si="103"/>
        <v>ZK107.K187.Analysis code</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4">
      <c r="A2189" t="s">
        <v>2720</v>
      </c>
      <c r="B2189" t="str">
        <f t="shared" si="103"/>
        <v>ZK107.K188.Analysis code</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4">
      <c r="A2190" t="s">
        <v>2721</v>
      </c>
      <c r="B2190" t="str">
        <f t="shared" si="103"/>
        <v>ZK107.K189.Analysis code</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4">
      <c r="A2191" t="s">
        <v>2722</v>
      </c>
      <c r="B2191" t="str">
        <f t="shared" si="103"/>
        <v>ZK107.K190.Analysis code</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4">
      <c r="A2192" t="s">
        <v>2723</v>
      </c>
      <c r="B2192" t="str">
        <f t="shared" si="103"/>
        <v>ZK107.K191.Analysis code</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4">
      <c r="A2193" t="s">
        <v>2724</v>
      </c>
      <c r="B2193" t="str">
        <f t="shared" si="103"/>
        <v>ZK107.K192.Analysis code</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4">
      <c r="A2194" t="s">
        <v>2725</v>
      </c>
      <c r="B2194" t="str">
        <f t="shared" si="103"/>
        <v>ZK107.K193.Analysis code</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4">
      <c r="A2195" t="s">
        <v>2726</v>
      </c>
      <c r="B2195" t="str">
        <f t="shared" si="103"/>
        <v>ZK107.K194.Analysis code</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4">
      <c r="A2196" t="s">
        <v>2727</v>
      </c>
      <c r="B2196" t="str">
        <f t="shared" si="103"/>
        <v>ZK107.K195.Analysis code</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4">
      <c r="A2197" t="s">
        <v>2728</v>
      </c>
      <c r="B2197" t="str">
        <f t="shared" si="103"/>
        <v>ZK107.K196.Analysis code</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4">
      <c r="A2198" t="s">
        <v>2729</v>
      </c>
      <c r="B2198" t="str">
        <f t="shared" si="103"/>
        <v>ZK107.K197.Analysis code</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4">
      <c r="A2199" t="s">
        <v>2730</v>
      </c>
      <c r="B2199" t="str">
        <f t="shared" si="103"/>
        <v>ZK107.K198.Analysis code</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4">
      <c r="A2200" t="s">
        <v>2731</v>
      </c>
      <c r="B2200" t="str">
        <f t="shared" si="103"/>
        <v>ZK107.K199.Analysis code</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4">
      <c r="A2201" t="s">
        <v>2732</v>
      </c>
      <c r="B2201" t="str">
        <f t="shared" si="103"/>
        <v>ZK107.K200.Analysis code</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 thickBot="1" x14ac:dyDescent="0.45">
      <c r="A2202" t="s">
        <v>2733</v>
      </c>
      <c r="B2202" t="str">
        <f t="shared" si="103"/>
        <v>ZK107.K201.Analysis code</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4">
      <c r="A2203" t="s">
        <v>2734</v>
      </c>
      <c r="B2203" t="str">
        <f t="shared" si="103"/>
        <v>ZK107.K202.Analysis code</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4">
      <c r="A2204" t="s">
        <v>2735</v>
      </c>
      <c r="B2204" t="str">
        <f t="shared" si="103"/>
        <v>ZK107.K203.Analysis code</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4">
      <c r="A2205" t="s">
        <v>2736</v>
      </c>
      <c r="B2205" t="str">
        <f t="shared" si="103"/>
        <v>ZK107.K204.Analysis code</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4">
      <c r="A2206" t="s">
        <v>2737</v>
      </c>
      <c r="B2206" t="str">
        <f t="shared" si="103"/>
        <v>ZK107.K205.Analysis code</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4">
      <c r="A2207" t="s">
        <v>2738</v>
      </c>
      <c r="B2207" t="str">
        <f t="shared" si="103"/>
        <v>ZK107.K206.Analysis code</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4">
      <c r="A2208" t="s">
        <v>2739</v>
      </c>
      <c r="B2208" t="str">
        <f t="shared" si="103"/>
        <v>ZK107.K207.Analysis code</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4">
      <c r="A2209" t="s">
        <v>2740</v>
      </c>
      <c r="B2209" t="str">
        <f t="shared" si="103"/>
        <v>ZK107.K208.Analysis code</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4">
      <c r="A2210" t="s">
        <v>2741</v>
      </c>
      <c r="B2210" t="str">
        <f t="shared" si="103"/>
        <v>ZK107.K209.Analysis code</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4">
      <c r="A2211" t="s">
        <v>2742</v>
      </c>
      <c r="B2211" t="str">
        <f t="shared" si="103"/>
        <v>ZK107.K210.Analysis code</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4">
      <c r="A2212" t="s">
        <v>2743</v>
      </c>
      <c r="B2212" t="str">
        <f t="shared" si="103"/>
        <v>ZK107.K211.Analysis code</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4">
      <c r="A2213" t="s">
        <v>2744</v>
      </c>
      <c r="B2213" t="str">
        <f t="shared" si="103"/>
        <v>ZK107.K212.Analysis code</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4">
      <c r="A2214" t="s">
        <v>2745</v>
      </c>
      <c r="B2214" t="str">
        <f t="shared" si="103"/>
        <v>ZK107.K213.Analysis code</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4">
      <c r="A2215" t="s">
        <v>2746</v>
      </c>
      <c r="B2215" t="str">
        <f t="shared" si="103"/>
        <v>ZK107.K214.Analysis code</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4">
      <c r="A2216" t="s">
        <v>2747</v>
      </c>
      <c r="B2216" t="str">
        <f t="shared" si="103"/>
        <v>ZK107.K215.Analysis code</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4">
      <c r="A2217" t="s">
        <v>2748</v>
      </c>
      <c r="B2217" t="str">
        <f t="shared" si="103"/>
        <v>ZK107.K216.Analysis code</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4">
      <c r="A2218" t="s">
        <v>2749</v>
      </c>
      <c r="B2218" t="str">
        <f t="shared" si="103"/>
        <v>ZK107.K217.Analysis code</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4">
      <c r="A2219" t="s">
        <v>2750</v>
      </c>
      <c r="B2219" t="str">
        <f t="shared" si="103"/>
        <v>ZK107.K218.Analysis code</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4">
      <c r="A2220" t="s">
        <v>2751</v>
      </c>
      <c r="B2220" t="str">
        <f t="shared" si="103"/>
        <v>ZK107.K219.Analysis code</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4">
      <c r="A2221" t="s">
        <v>2752</v>
      </c>
      <c r="B2221" t="str">
        <f t="shared" si="103"/>
        <v>ZK107.K220.Analysis code</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4">
      <c r="A2222" t="s">
        <v>2753</v>
      </c>
      <c r="B2222" t="str">
        <f t="shared" si="103"/>
        <v>ZK107.K221.Analysis code</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4">
      <c r="A2223" t="s">
        <v>2754</v>
      </c>
      <c r="B2223" t="str">
        <f t="shared" si="103"/>
        <v>ZK107.K222.Analysis code</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4">
      <c r="A2224" t="s">
        <v>2755</v>
      </c>
      <c r="B2224" t="str">
        <f t="shared" si="103"/>
        <v>ZK107.K223.Analysis code</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4">
      <c r="A2225" t="s">
        <v>2756</v>
      </c>
      <c r="B2225" t="str">
        <f t="shared" si="103"/>
        <v>ZK107.K224.Analysis code</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4">
      <c r="A2226" t="s">
        <v>2757</v>
      </c>
      <c r="B2226" t="str">
        <f t="shared" si="103"/>
        <v>ZK107.K225.Analysis code</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4">
      <c r="A2227" t="s">
        <v>2758</v>
      </c>
      <c r="B2227" t="str">
        <f t="shared" si="103"/>
        <v>ZK107.K226.Analysis code</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4">
      <c r="A2228" t="s">
        <v>2759</v>
      </c>
      <c r="B2228" t="str">
        <f t="shared" si="103"/>
        <v>ZK107.K227.Analysis code</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4">
      <c r="A2229" t="s">
        <v>2760</v>
      </c>
      <c r="B2229" t="str">
        <f t="shared" si="103"/>
        <v>ZK107.K228.Analysis code</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4">
      <c r="A2230" t="s">
        <v>2761</v>
      </c>
      <c r="B2230" t="str">
        <f t="shared" si="103"/>
        <v>ZK107.K229.Analysis code</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4">
      <c r="A2231" t="s">
        <v>2762</v>
      </c>
      <c r="B2231" t="str">
        <f t="shared" si="103"/>
        <v>ZK107.K230.Analysis code</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4">
      <c r="A2232" t="s">
        <v>2763</v>
      </c>
      <c r="B2232" t="str">
        <f t="shared" si="103"/>
        <v>ZK107.K231.Analysis code</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4">
      <c r="A2233" t="s">
        <v>2764</v>
      </c>
      <c r="B2233" t="str">
        <f t="shared" si="103"/>
        <v>ZK107.K232.Analysis code</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4">
      <c r="A2234" t="s">
        <v>2765</v>
      </c>
      <c r="B2234" t="str">
        <f t="shared" si="103"/>
        <v>ZK107.K233.Analysis code</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4">
      <c r="A2235" t="s">
        <v>2766</v>
      </c>
      <c r="B2235" t="str">
        <f t="shared" si="103"/>
        <v>ZK107.K234.Analysis code</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4">
      <c r="A2236" t="s">
        <v>2767</v>
      </c>
      <c r="B2236" t="str">
        <f t="shared" si="103"/>
        <v>ZK107.K235.Analysis code</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4">
      <c r="A2237" t="s">
        <v>2768</v>
      </c>
      <c r="B2237" t="str">
        <f t="shared" si="103"/>
        <v>ZK107.K236.Analysis code</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4">
      <c r="A2238" t="s">
        <v>2769</v>
      </c>
      <c r="B2238" t="str">
        <f t="shared" si="103"/>
        <v>ZK107.K237.Analysis code</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4">
      <c r="A2239" t="s">
        <v>2770</v>
      </c>
      <c r="B2239" t="str">
        <f t="shared" si="103"/>
        <v>ZK107.K238.Analysis code</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4">
      <c r="A2240" t="s">
        <v>2771</v>
      </c>
      <c r="B2240" t="str">
        <f t="shared" si="103"/>
        <v>ZK107.K239.Analysis code</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4">
      <c r="A2241" t="s">
        <v>2772</v>
      </c>
      <c r="B2241" t="str">
        <f t="shared" si="103"/>
        <v>ZK107.K240.Analysis code</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4">
      <c r="A2242" t="s">
        <v>2773</v>
      </c>
      <c r="B2242" t="str">
        <f t="shared" si="103"/>
        <v>ZK107.K241.Analysis code</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4">
      <c r="A2243" t="s">
        <v>2774</v>
      </c>
      <c r="B2243" t="str">
        <f t="shared" ref="B2243:B2306" si="106">+A2243&amp;"."&amp;$A$1</f>
        <v>ZK107.K242.Analysis code</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4">
      <c r="A2244" t="s">
        <v>2775</v>
      </c>
      <c r="B2244" t="str">
        <f t="shared" si="106"/>
        <v>ZK107.K243.Analysis code</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4">
      <c r="A2245" t="s">
        <v>2776</v>
      </c>
      <c r="B2245" t="str">
        <f t="shared" si="106"/>
        <v>ZK107.K244.Analysis code</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4">
      <c r="A2246" t="s">
        <v>2777</v>
      </c>
      <c r="B2246" t="str">
        <f t="shared" si="106"/>
        <v>ZK107.K245.Analysis code</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4">
      <c r="A2247" t="s">
        <v>2778</v>
      </c>
      <c r="B2247" t="str">
        <f t="shared" si="106"/>
        <v>ZK107.K246.Analysis code</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4">
      <c r="A2248" t="s">
        <v>2779</v>
      </c>
      <c r="B2248" t="str">
        <f t="shared" si="106"/>
        <v>ZK107.K247.Analysis code</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4">
      <c r="A2249" t="s">
        <v>2780</v>
      </c>
      <c r="B2249" t="str">
        <f t="shared" si="106"/>
        <v>ZK107.K248.Analysis code</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4">
      <c r="A2250" t="s">
        <v>2781</v>
      </c>
      <c r="B2250" t="str">
        <f t="shared" si="106"/>
        <v>ZK107.K249.Analysis code</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4">
      <c r="A2251" t="s">
        <v>2782</v>
      </c>
      <c r="B2251" t="str">
        <f t="shared" si="106"/>
        <v>ZK107.K250.Analysis code</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4">
      <c r="A2252" t="s">
        <v>2783</v>
      </c>
      <c r="B2252" t="str">
        <f t="shared" si="106"/>
        <v>ZK107.K251.Analysis code</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4">
      <c r="A2253" t="s">
        <v>2784</v>
      </c>
      <c r="B2253" t="str">
        <f t="shared" si="106"/>
        <v>ZK107.K252.Analysis code</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4">
      <c r="A2254" t="s">
        <v>2785</v>
      </c>
      <c r="B2254" t="str">
        <f t="shared" si="106"/>
        <v>ZK107.K253.Analysis code</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4">
      <c r="A2255" t="s">
        <v>2786</v>
      </c>
      <c r="B2255" t="str">
        <f t="shared" si="106"/>
        <v>ZK107.K254.Analysis code</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4">
      <c r="A2256" t="s">
        <v>2787</v>
      </c>
      <c r="B2256" t="str">
        <f t="shared" si="106"/>
        <v>ZK107.K255.Analysis code</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4">
      <c r="A2257" t="s">
        <v>2788</v>
      </c>
      <c r="B2257" t="str">
        <f t="shared" si="106"/>
        <v>ZK107.K256.Analysis code</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4">
      <c r="A2258" t="s">
        <v>2789</v>
      </c>
      <c r="B2258" t="str">
        <f t="shared" si="106"/>
        <v>ZK107.K257.Analysis code</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4">
      <c r="A2259" t="s">
        <v>2790</v>
      </c>
      <c r="B2259" t="str">
        <f t="shared" si="106"/>
        <v>ZK107.K258.Analysis code</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4">
      <c r="A2260" t="s">
        <v>2791</v>
      </c>
      <c r="B2260" t="str">
        <f t="shared" si="106"/>
        <v>ZK107.K259.Analysis code</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4">
      <c r="A2261" t="s">
        <v>2792</v>
      </c>
      <c r="B2261" t="str">
        <f t="shared" si="106"/>
        <v>ZK107.K260.Analysis code</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4">
      <c r="A2262" t="s">
        <v>2793</v>
      </c>
      <c r="B2262" t="str">
        <f t="shared" si="106"/>
        <v>ZK107.K261.Analysis code</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4">
      <c r="A2263" t="s">
        <v>2794</v>
      </c>
      <c r="B2263" t="str">
        <f t="shared" si="106"/>
        <v>ZK107.K262.Analysis code</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4">
      <c r="A2264" t="s">
        <v>2795</v>
      </c>
      <c r="B2264" t="str">
        <f t="shared" si="106"/>
        <v>ZK107.K263.Analysis code</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4">
      <c r="A2265" t="s">
        <v>2796</v>
      </c>
      <c r="B2265" t="str">
        <f t="shared" si="106"/>
        <v>ZK107.K264.Analysis code</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4">
      <c r="A2266" t="s">
        <v>2797</v>
      </c>
      <c r="B2266" t="str">
        <f t="shared" si="106"/>
        <v>ZK107.K265.Analysis code</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4">
      <c r="A2267" t="s">
        <v>2798</v>
      </c>
      <c r="B2267" t="str">
        <f t="shared" si="106"/>
        <v>ZK107.K266.Analysis code</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4">
      <c r="A2268" t="s">
        <v>2799</v>
      </c>
      <c r="B2268" t="str">
        <f t="shared" si="106"/>
        <v>ZK107.K267.Analysis code</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4">
      <c r="A2269" t="s">
        <v>2800</v>
      </c>
      <c r="B2269" t="str">
        <f t="shared" si="106"/>
        <v>ZK107.K268.Analysis code</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4">
      <c r="A2270" t="s">
        <v>2801</v>
      </c>
      <c r="B2270" t="str">
        <f t="shared" si="106"/>
        <v>ZK107.K269.Analysis code</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4">
      <c r="A2271" t="s">
        <v>2802</v>
      </c>
      <c r="B2271" t="str">
        <f t="shared" si="106"/>
        <v>ZK107.K270.Analysis code</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4">
      <c r="A2272" t="s">
        <v>2803</v>
      </c>
      <c r="B2272" t="str">
        <f t="shared" si="106"/>
        <v>ZK107.K271.Analysis code</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4">
      <c r="A2273" t="s">
        <v>2804</v>
      </c>
      <c r="B2273" t="str">
        <f t="shared" si="106"/>
        <v>ZK107.K272.Analysis code</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4">
      <c r="A2274" t="s">
        <v>2805</v>
      </c>
      <c r="B2274" t="str">
        <f t="shared" si="106"/>
        <v>ZK107.K273.Analysis code</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4">
      <c r="A2275" t="s">
        <v>2806</v>
      </c>
      <c r="B2275" t="str">
        <f t="shared" si="106"/>
        <v>ZK107.K274.Analysis code</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4">
      <c r="A2276" t="s">
        <v>2807</v>
      </c>
      <c r="B2276" t="str">
        <f t="shared" si="106"/>
        <v>ZK107.K275.Analysis code</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4">
      <c r="A2277" t="s">
        <v>2808</v>
      </c>
      <c r="B2277" t="str">
        <f t="shared" si="106"/>
        <v>ZK107.K276.Analysis code</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4">
      <c r="A2278" t="s">
        <v>2809</v>
      </c>
      <c r="B2278" t="str">
        <f t="shared" si="106"/>
        <v>ZK107.K277.Analysis code</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4">
      <c r="A2279" t="s">
        <v>2810</v>
      </c>
      <c r="B2279" t="str">
        <f t="shared" si="106"/>
        <v>ZK107.K278.Analysis code</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4">
      <c r="A2280" t="s">
        <v>2811</v>
      </c>
      <c r="B2280" t="str">
        <f t="shared" si="106"/>
        <v>ZK107.K279.Analysis code</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4">
      <c r="A2281" t="s">
        <v>2812</v>
      </c>
      <c r="B2281" t="str">
        <f t="shared" si="106"/>
        <v>ZK107.K280.Analysis code</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4">
      <c r="A2282" t="s">
        <v>2813</v>
      </c>
      <c r="B2282" t="str">
        <f t="shared" si="106"/>
        <v>ZK107.K281.Analysis code</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4">
      <c r="A2283" t="s">
        <v>2814</v>
      </c>
      <c r="B2283" t="str">
        <f t="shared" si="106"/>
        <v>ZK107.K282.Analysis code</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4">
      <c r="A2284" t="s">
        <v>2815</v>
      </c>
      <c r="B2284" t="str">
        <f t="shared" si="106"/>
        <v>ZK107.K283.Analysis code</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4">
      <c r="A2285" t="s">
        <v>2816</v>
      </c>
      <c r="B2285" t="str">
        <f t="shared" si="106"/>
        <v>ZK107.K284.Analysis code</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4">
      <c r="A2286" t="s">
        <v>2817</v>
      </c>
      <c r="B2286" t="str">
        <f t="shared" si="106"/>
        <v>ZK107.K285.Analysis code</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4">
      <c r="A2287" t="s">
        <v>2818</v>
      </c>
      <c r="B2287" t="str">
        <f t="shared" si="106"/>
        <v>ZK107.K286.Analysis code</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4">
      <c r="A2288" t="s">
        <v>2819</v>
      </c>
      <c r="B2288" t="str">
        <f t="shared" si="106"/>
        <v>ZK107.K287.Analysis code</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4">
      <c r="A2289" t="s">
        <v>2820</v>
      </c>
      <c r="B2289" t="str">
        <f t="shared" si="106"/>
        <v>ZK107.K288.Analysis code</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4">
      <c r="A2290" t="s">
        <v>2821</v>
      </c>
      <c r="B2290" t="str">
        <f t="shared" si="106"/>
        <v>ZK107.K289.Analysis code</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4">
      <c r="A2291" t="s">
        <v>2822</v>
      </c>
      <c r="B2291" t="str">
        <f t="shared" si="106"/>
        <v>ZK107.K290.Analysis code</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4">
      <c r="A2292" t="s">
        <v>2823</v>
      </c>
      <c r="B2292" t="str">
        <f t="shared" si="106"/>
        <v>ZK107.K291.Analysis code</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4">
      <c r="A2293" t="s">
        <v>2824</v>
      </c>
      <c r="B2293" t="str">
        <f t="shared" si="106"/>
        <v>ZK107.K292.Analysis code</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4">
      <c r="A2294" t="s">
        <v>2825</v>
      </c>
      <c r="B2294" t="str">
        <f t="shared" si="106"/>
        <v>ZK107.K293.Analysis code</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4">
      <c r="A2295" t="s">
        <v>2826</v>
      </c>
      <c r="B2295" t="str">
        <f t="shared" si="106"/>
        <v>ZK107.K294.Analysis code</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4">
      <c r="A2296" t="s">
        <v>2827</v>
      </c>
      <c r="B2296" t="str">
        <f t="shared" si="106"/>
        <v>ZK107.K295.Analysis code</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4">
      <c r="A2297" t="s">
        <v>2828</v>
      </c>
      <c r="B2297" t="str">
        <f t="shared" si="106"/>
        <v>ZK107.K296.Analysis code</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4">
      <c r="A2298" t="s">
        <v>2829</v>
      </c>
      <c r="B2298" t="str">
        <f t="shared" si="106"/>
        <v>ZK107.K297.Analysis code</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4">
      <c r="A2299" t="s">
        <v>2830</v>
      </c>
      <c r="B2299" t="str">
        <f t="shared" si="106"/>
        <v>ZK107.K298.Analysis code</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4">
      <c r="A2300" t="s">
        <v>2831</v>
      </c>
      <c r="B2300" t="str">
        <f t="shared" si="106"/>
        <v>ZK107.K299.Analysis code</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4">
      <c r="A2301" t="s">
        <v>2832</v>
      </c>
      <c r="B2301" t="str">
        <f t="shared" si="106"/>
        <v>ZK107.K300.Analysis code</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 thickBot="1" x14ac:dyDescent="0.45">
      <c r="A2302" t="s">
        <v>2833</v>
      </c>
      <c r="B2302" t="str">
        <f t="shared" si="106"/>
        <v>ZK107.K301.Analysis code</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4">
      <c r="A2303" t="s">
        <v>2834</v>
      </c>
      <c r="B2303" t="str">
        <f t="shared" si="106"/>
        <v>ZK107.K302.Analysis code</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4">
      <c r="A2304" t="s">
        <v>2835</v>
      </c>
      <c r="B2304" t="str">
        <f t="shared" si="106"/>
        <v>ZK107.K303.Analysis code</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4">
      <c r="A2305" t="s">
        <v>2836</v>
      </c>
      <c r="B2305" t="str">
        <f t="shared" si="106"/>
        <v>ZK107.K304.Analysis code</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4">
      <c r="A2306" t="s">
        <v>2837</v>
      </c>
      <c r="B2306" t="str">
        <f t="shared" si="106"/>
        <v>ZK107.K305.Analysis code</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4">
      <c r="A2307" t="s">
        <v>2838</v>
      </c>
      <c r="B2307" t="str">
        <f t="shared" ref="B2307:B2370" si="109">+A2307&amp;"."&amp;$A$1</f>
        <v>ZK107.K306.Analysis code</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4">
      <c r="A2308" t="s">
        <v>2839</v>
      </c>
      <c r="B2308" t="str">
        <f t="shared" si="109"/>
        <v>ZK107.K307.Analysis code</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4">
      <c r="A2309" t="s">
        <v>2840</v>
      </c>
      <c r="B2309" t="str">
        <f t="shared" si="109"/>
        <v>ZK107.K308.Analysis code</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4">
      <c r="A2310" t="s">
        <v>2841</v>
      </c>
      <c r="B2310" t="str">
        <f t="shared" si="109"/>
        <v>ZK107.K309.Analysis code</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4">
      <c r="A2311" t="s">
        <v>2842</v>
      </c>
      <c r="B2311" t="str">
        <f t="shared" si="109"/>
        <v>ZK107.K310.Analysis code</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4">
      <c r="A2312" t="s">
        <v>2843</v>
      </c>
      <c r="B2312" t="str">
        <f t="shared" si="109"/>
        <v>ZK107.K311.Analysis code</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4">
      <c r="A2313" t="s">
        <v>2844</v>
      </c>
      <c r="B2313" t="str">
        <f t="shared" si="109"/>
        <v>ZK107.K312.Analysis code</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4">
      <c r="A2314" t="s">
        <v>2845</v>
      </c>
      <c r="B2314" t="str">
        <f t="shared" si="109"/>
        <v>ZK107.K313.Analysis code</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4">
      <c r="A2315" t="s">
        <v>2846</v>
      </c>
      <c r="B2315" t="str">
        <f t="shared" si="109"/>
        <v>ZK107.K314.Analysis code</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4">
      <c r="A2316" t="s">
        <v>2847</v>
      </c>
      <c r="B2316" t="str">
        <f t="shared" si="109"/>
        <v>ZK107.K315.Analysis code</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4">
      <c r="A2317" t="s">
        <v>2848</v>
      </c>
      <c r="B2317" t="str">
        <f t="shared" si="109"/>
        <v>ZK107.K316.Analysis code</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4">
      <c r="A2318" t="s">
        <v>2849</v>
      </c>
      <c r="B2318" t="str">
        <f t="shared" si="109"/>
        <v>ZK107.K317.Analysis code</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4">
      <c r="A2319" t="s">
        <v>2850</v>
      </c>
      <c r="B2319" t="str">
        <f t="shared" si="109"/>
        <v>ZK107.K318.Analysis code</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4">
      <c r="A2320" t="s">
        <v>2851</v>
      </c>
      <c r="B2320" t="str">
        <f t="shared" si="109"/>
        <v>ZK107.K319.Analysis code</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4">
      <c r="A2321" t="s">
        <v>2852</v>
      </c>
      <c r="B2321" t="str">
        <f t="shared" si="109"/>
        <v>ZK107.K320.Analysis code</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4">
      <c r="A2322" t="s">
        <v>2853</v>
      </c>
      <c r="B2322" t="str">
        <f t="shared" si="109"/>
        <v>ZK107.K321.Analysis code</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4">
      <c r="A2323" t="s">
        <v>2854</v>
      </c>
      <c r="B2323" t="str">
        <f t="shared" si="109"/>
        <v>ZK107.K322.Analysis code</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4">
      <c r="A2324" t="s">
        <v>2855</v>
      </c>
      <c r="B2324" t="str">
        <f t="shared" si="109"/>
        <v>ZK107.K323.Analysis code</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4">
      <c r="A2325" t="s">
        <v>2856</v>
      </c>
      <c r="B2325" t="str">
        <f t="shared" si="109"/>
        <v>ZK107.K324.Analysis code</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4">
      <c r="A2326" t="s">
        <v>2857</v>
      </c>
      <c r="B2326" t="str">
        <f t="shared" si="109"/>
        <v>ZK107.K325.Analysis code</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4">
      <c r="A2327" t="s">
        <v>2858</v>
      </c>
      <c r="B2327" t="str">
        <f t="shared" si="109"/>
        <v>ZK107.K326.Analysis code</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4">
      <c r="A2328" t="s">
        <v>2859</v>
      </c>
      <c r="B2328" t="str">
        <f t="shared" si="109"/>
        <v>ZK107.K327.Analysis code</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4">
      <c r="A2329" t="s">
        <v>2860</v>
      </c>
      <c r="B2329" t="str">
        <f t="shared" si="109"/>
        <v>ZK107.K328.Analysis code</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4">
      <c r="A2330" t="s">
        <v>2861</v>
      </c>
      <c r="B2330" t="str">
        <f t="shared" si="109"/>
        <v>ZK107.K329.Analysis code</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4">
      <c r="A2331" t="s">
        <v>2862</v>
      </c>
      <c r="B2331" t="str">
        <f t="shared" si="109"/>
        <v>ZK107.K330.Analysis code</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4">
      <c r="A2332" t="s">
        <v>2863</v>
      </c>
      <c r="B2332" t="str">
        <f t="shared" si="109"/>
        <v>ZK107.K331.Analysis code</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4">
      <c r="A2333" t="s">
        <v>2864</v>
      </c>
      <c r="B2333" t="str">
        <f t="shared" si="109"/>
        <v>ZK107.K332.Analysis code</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4">
      <c r="A2334" t="s">
        <v>2865</v>
      </c>
      <c r="B2334" t="str">
        <f t="shared" si="109"/>
        <v>ZK107.K333.Analysis code</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4">
      <c r="A2335" t="s">
        <v>2866</v>
      </c>
      <c r="B2335" t="str">
        <f t="shared" si="109"/>
        <v>ZK107.K334.Analysis code</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4">
      <c r="A2336" t="s">
        <v>2867</v>
      </c>
      <c r="B2336" t="str">
        <f t="shared" si="109"/>
        <v>ZK107.K335.Analysis code</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4">
      <c r="A2337" t="s">
        <v>2868</v>
      </c>
      <c r="B2337" t="str">
        <f t="shared" si="109"/>
        <v>ZK107.K336.Analysis code</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4">
      <c r="A2338" t="s">
        <v>2869</v>
      </c>
      <c r="B2338" t="str">
        <f t="shared" si="109"/>
        <v>ZK107.K337.Analysis code</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4">
      <c r="A2339" t="s">
        <v>2870</v>
      </c>
      <c r="B2339" t="str">
        <f t="shared" si="109"/>
        <v>ZK107.K338.Analysis code</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4">
      <c r="A2340" t="s">
        <v>2871</v>
      </c>
      <c r="B2340" t="str">
        <f t="shared" si="109"/>
        <v>ZK107.K339.Analysis code</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4">
      <c r="A2341" t="s">
        <v>2872</v>
      </c>
      <c r="B2341" t="str">
        <f t="shared" si="109"/>
        <v>ZK107.K340.Analysis code</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4">
      <c r="A2342" t="s">
        <v>2873</v>
      </c>
      <c r="B2342" t="str">
        <f t="shared" si="109"/>
        <v>ZK107.K341.Analysis code</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4">
      <c r="A2343" t="s">
        <v>2874</v>
      </c>
      <c r="B2343" t="str">
        <f t="shared" si="109"/>
        <v>ZK107.K342.Analysis code</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4">
      <c r="A2344" t="s">
        <v>2875</v>
      </c>
      <c r="B2344" t="str">
        <f t="shared" si="109"/>
        <v>ZK107.K343.Analysis code</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4">
      <c r="A2345" t="s">
        <v>2876</v>
      </c>
      <c r="B2345" t="str">
        <f t="shared" si="109"/>
        <v>ZK107.K344.Analysis code</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4">
      <c r="A2346" t="s">
        <v>2877</v>
      </c>
      <c r="B2346" t="str">
        <f t="shared" si="109"/>
        <v>ZK107.K345.Analysis code</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4">
      <c r="A2347" t="s">
        <v>2878</v>
      </c>
      <c r="B2347" t="str">
        <f t="shared" si="109"/>
        <v>ZK107.K346.Analysis code</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4">
      <c r="A2348" t="s">
        <v>2879</v>
      </c>
      <c r="B2348" t="str">
        <f t="shared" si="109"/>
        <v>ZK107.K347.Analysis code</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4">
      <c r="A2349" t="s">
        <v>2880</v>
      </c>
      <c r="B2349" t="str">
        <f t="shared" si="109"/>
        <v>ZK107.K348.Analysis code</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4">
      <c r="A2350" t="s">
        <v>2881</v>
      </c>
      <c r="B2350" t="str">
        <f t="shared" si="109"/>
        <v>ZK107.K349.Analysis code</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4">
      <c r="A2351" t="s">
        <v>2882</v>
      </c>
      <c r="B2351" t="str">
        <f t="shared" si="109"/>
        <v>ZK107.K350.Analysis code</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4">
      <c r="A2352" t="s">
        <v>2883</v>
      </c>
      <c r="B2352" t="str">
        <f t="shared" si="109"/>
        <v>ZK107.K351.Analysis code</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4">
      <c r="A2353" t="s">
        <v>2884</v>
      </c>
      <c r="B2353" t="str">
        <f t="shared" si="109"/>
        <v>ZK107.K352.Analysis code</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4">
      <c r="A2354" t="s">
        <v>2885</v>
      </c>
      <c r="B2354" t="str">
        <f t="shared" si="109"/>
        <v>ZK107.K353.Analysis code</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4">
      <c r="A2355" t="s">
        <v>2886</v>
      </c>
      <c r="B2355" t="str">
        <f t="shared" si="109"/>
        <v>ZK107.K354.Analysis code</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4">
      <c r="A2356" t="s">
        <v>2887</v>
      </c>
      <c r="B2356" t="str">
        <f t="shared" si="109"/>
        <v>ZK107.K355.Analysis code</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4">
      <c r="A2357" t="s">
        <v>2888</v>
      </c>
      <c r="B2357" t="str">
        <f t="shared" si="109"/>
        <v>ZK107.K356.Analysis code</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4">
      <c r="A2358" t="s">
        <v>2889</v>
      </c>
      <c r="B2358" t="str">
        <f t="shared" si="109"/>
        <v>ZK107.K357.Analysis code</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4">
      <c r="A2359" t="s">
        <v>2890</v>
      </c>
      <c r="B2359" t="str">
        <f t="shared" si="109"/>
        <v>ZK107.K358.Analysis code</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4">
      <c r="A2360" t="s">
        <v>2891</v>
      </c>
      <c r="B2360" t="str">
        <f t="shared" si="109"/>
        <v>ZK107.K359.Analysis code</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4">
      <c r="A2361" t="s">
        <v>2892</v>
      </c>
      <c r="B2361" t="str">
        <f t="shared" si="109"/>
        <v>ZK107.K360.Analysis code</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4">
      <c r="A2362" t="s">
        <v>2893</v>
      </c>
      <c r="B2362" t="str">
        <f t="shared" si="109"/>
        <v>ZK107.K361.Analysis code</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4">
      <c r="A2363" t="s">
        <v>2894</v>
      </c>
      <c r="B2363" t="str">
        <f t="shared" si="109"/>
        <v>ZK107.K362.Analysis code</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4">
      <c r="A2364" t="s">
        <v>2895</v>
      </c>
      <c r="B2364" t="str">
        <f t="shared" si="109"/>
        <v>ZK107.K363.Analysis code</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4">
      <c r="A2365" t="s">
        <v>2896</v>
      </c>
      <c r="B2365" t="str">
        <f t="shared" si="109"/>
        <v>ZK107.K364.Analysis code</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4">
      <c r="A2366" t="s">
        <v>2897</v>
      </c>
      <c r="B2366" t="str">
        <f t="shared" si="109"/>
        <v>ZK107.K365.Analysis code</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4">
      <c r="A2367" t="s">
        <v>2898</v>
      </c>
      <c r="B2367" t="str">
        <f t="shared" si="109"/>
        <v>ZK107.K366.Analysis code</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4">
      <c r="A2368" t="s">
        <v>2899</v>
      </c>
      <c r="B2368" t="str">
        <f t="shared" si="109"/>
        <v>ZK107.K367.Analysis code</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4">
      <c r="A2369" t="s">
        <v>2900</v>
      </c>
      <c r="B2369" t="str">
        <f t="shared" si="109"/>
        <v>ZK107.K368.Analysis code</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4">
      <c r="A2370" t="s">
        <v>2901</v>
      </c>
      <c r="B2370" t="str">
        <f t="shared" si="109"/>
        <v>ZK107.K369.Analysis code</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4">
      <c r="A2371" t="s">
        <v>2902</v>
      </c>
      <c r="B2371" t="str">
        <f t="shared" ref="B2371:B2434" si="112">+A2371&amp;"."&amp;$A$1</f>
        <v>ZK107.K370.Analysis code</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4">
      <c r="A2372" t="s">
        <v>2903</v>
      </c>
      <c r="B2372" t="str">
        <f t="shared" si="112"/>
        <v>ZK107.K371.Analysis code</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4">
      <c r="A2373" t="s">
        <v>2904</v>
      </c>
      <c r="B2373" t="str">
        <f t="shared" si="112"/>
        <v>ZK107.K372.Analysis code</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4">
      <c r="A2374" t="s">
        <v>2905</v>
      </c>
      <c r="B2374" t="str">
        <f t="shared" si="112"/>
        <v>ZK107.K373.Analysis code</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4">
      <c r="A2375" t="s">
        <v>2906</v>
      </c>
      <c r="B2375" t="str">
        <f t="shared" si="112"/>
        <v>ZK107.K374.Analysis code</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4">
      <c r="A2376" t="s">
        <v>2907</v>
      </c>
      <c r="B2376" t="str">
        <f t="shared" si="112"/>
        <v>ZK107.K375.Analysis code</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4">
      <c r="A2377" t="s">
        <v>2908</v>
      </c>
      <c r="B2377" t="str">
        <f t="shared" si="112"/>
        <v>ZK107.K376.Analysis code</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4">
      <c r="A2378" t="s">
        <v>2909</v>
      </c>
      <c r="B2378" t="str">
        <f t="shared" si="112"/>
        <v>ZK107.K377.Analysis code</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4">
      <c r="A2379" t="s">
        <v>2910</v>
      </c>
      <c r="B2379" t="str">
        <f t="shared" si="112"/>
        <v>ZK107.K378.Analysis code</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4">
      <c r="A2380" t="s">
        <v>2911</v>
      </c>
      <c r="B2380" t="str">
        <f t="shared" si="112"/>
        <v>ZK107.K379.Analysis code</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4">
      <c r="A2381" t="s">
        <v>2912</v>
      </c>
      <c r="B2381" t="str">
        <f t="shared" si="112"/>
        <v>ZK107.K380.Analysis code</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4">
      <c r="A2382" t="s">
        <v>2913</v>
      </c>
      <c r="B2382" t="str">
        <f t="shared" si="112"/>
        <v>ZK107.K381.Analysis code</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4">
      <c r="A2383" t="s">
        <v>2914</v>
      </c>
      <c r="B2383" t="str">
        <f t="shared" si="112"/>
        <v>ZK107.K382.Analysis code</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4">
      <c r="A2384" t="s">
        <v>2915</v>
      </c>
      <c r="B2384" t="str">
        <f t="shared" si="112"/>
        <v>ZK107.K383.Analysis code</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4">
      <c r="A2385" t="s">
        <v>2916</v>
      </c>
      <c r="B2385" t="str">
        <f t="shared" si="112"/>
        <v>ZK107.K384.Analysis code</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4">
      <c r="A2386" t="s">
        <v>2917</v>
      </c>
      <c r="B2386" t="str">
        <f t="shared" si="112"/>
        <v>ZK107.K385.Analysis code</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4">
      <c r="A2387" t="s">
        <v>2918</v>
      </c>
      <c r="B2387" t="str">
        <f t="shared" si="112"/>
        <v>ZK107.K386.Analysis code</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4">
      <c r="A2388" t="s">
        <v>2919</v>
      </c>
      <c r="B2388" t="str">
        <f t="shared" si="112"/>
        <v>ZK107.K387.Analysis code</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4">
      <c r="A2389" t="s">
        <v>2920</v>
      </c>
      <c r="B2389" t="str">
        <f t="shared" si="112"/>
        <v>ZK107.K388.Analysis code</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4">
      <c r="A2390" t="s">
        <v>2921</v>
      </c>
      <c r="B2390" t="str">
        <f t="shared" si="112"/>
        <v>ZK107.K389.Analysis code</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4">
      <c r="A2391" t="s">
        <v>2922</v>
      </c>
      <c r="B2391" t="str">
        <f t="shared" si="112"/>
        <v>ZK107.K390.Analysis code</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4">
      <c r="A2392" t="s">
        <v>2923</v>
      </c>
      <c r="B2392" t="str">
        <f t="shared" si="112"/>
        <v>ZK107.K391.Analysis code</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4">
      <c r="A2393" t="s">
        <v>2924</v>
      </c>
      <c r="B2393" t="str">
        <f t="shared" si="112"/>
        <v>ZK107.K392.Analysis code</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4">
      <c r="A2394" t="s">
        <v>2925</v>
      </c>
      <c r="B2394" t="str">
        <f t="shared" si="112"/>
        <v>ZK107.K393.Analysis code</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4">
      <c r="A2395" t="s">
        <v>2926</v>
      </c>
      <c r="B2395" t="str">
        <f t="shared" si="112"/>
        <v>ZK107.K394.Analysis code</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4">
      <c r="A2396" t="s">
        <v>2927</v>
      </c>
      <c r="B2396" t="str">
        <f t="shared" si="112"/>
        <v>ZK107.K395.Analysis code</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4">
      <c r="A2397" t="s">
        <v>2928</v>
      </c>
      <c r="B2397" t="str">
        <f t="shared" si="112"/>
        <v>ZK107.K396.Analysis code</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4">
      <c r="A2398" t="s">
        <v>2929</v>
      </c>
      <c r="B2398" t="str">
        <f t="shared" si="112"/>
        <v>ZK107.K397.Analysis code</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4">
      <c r="A2399" t="s">
        <v>2930</v>
      </c>
      <c r="B2399" t="str">
        <f t="shared" si="112"/>
        <v>ZK107.K398.Analysis code</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4">
      <c r="A2400" t="s">
        <v>2931</v>
      </c>
      <c r="B2400" t="str">
        <f t="shared" si="112"/>
        <v>ZK107.K399.Analysis code</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4">
      <c r="A2401" t="s">
        <v>2932</v>
      </c>
      <c r="B2401" t="str">
        <f t="shared" si="112"/>
        <v>ZK108.K100.Analysis code</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 thickBot="1" x14ac:dyDescent="0.45">
      <c r="A2402" t="s">
        <v>2933</v>
      </c>
      <c r="B2402" t="str">
        <f t="shared" si="112"/>
        <v>ZK108.K101.Analysis code</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4">
      <c r="A2403" t="s">
        <v>2934</v>
      </c>
      <c r="B2403" t="str">
        <f t="shared" si="112"/>
        <v>ZK108.K102.Analysis code</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4">
      <c r="A2404" t="s">
        <v>2935</v>
      </c>
      <c r="B2404" t="str">
        <f t="shared" si="112"/>
        <v>ZK108.K103.Analysis code</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4">
      <c r="A2405" t="s">
        <v>2936</v>
      </c>
      <c r="B2405" t="str">
        <f t="shared" si="112"/>
        <v>ZK108.K104.Analysis code</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4">
      <c r="A2406" t="s">
        <v>2937</v>
      </c>
      <c r="B2406" t="str">
        <f t="shared" si="112"/>
        <v>ZK108.K105.Analysis code</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4">
      <c r="A2407" t="s">
        <v>2938</v>
      </c>
      <c r="B2407" t="str">
        <f t="shared" si="112"/>
        <v>ZK108.K106.Analysis code</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4">
      <c r="A2408" t="s">
        <v>2939</v>
      </c>
      <c r="B2408" t="str">
        <f t="shared" si="112"/>
        <v>ZK108.K107.Analysis code</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4">
      <c r="A2409" t="s">
        <v>2940</v>
      </c>
      <c r="B2409" t="str">
        <f t="shared" si="112"/>
        <v>ZK108.K108.Analysis code</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4">
      <c r="A2410" t="s">
        <v>2941</v>
      </c>
      <c r="B2410" t="str">
        <f t="shared" si="112"/>
        <v>ZK108.K109.Analysis code</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4">
      <c r="A2411" t="s">
        <v>2942</v>
      </c>
      <c r="B2411" t="str">
        <f t="shared" si="112"/>
        <v>ZK108.K110.Analysis code</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4">
      <c r="A2412" t="s">
        <v>2943</v>
      </c>
      <c r="B2412" t="str">
        <f t="shared" si="112"/>
        <v>ZK108.K111.Analysis code</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4">
      <c r="A2413" t="s">
        <v>2944</v>
      </c>
      <c r="B2413" t="str">
        <f t="shared" si="112"/>
        <v>ZK108.K112.Analysis code</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4">
      <c r="A2414" t="s">
        <v>2945</v>
      </c>
      <c r="B2414" t="str">
        <f t="shared" si="112"/>
        <v>ZK108.K113.Analysis code</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4">
      <c r="A2415" t="s">
        <v>2946</v>
      </c>
      <c r="B2415" t="str">
        <f t="shared" si="112"/>
        <v>ZK108.K114.Analysis code</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4">
      <c r="A2416" t="s">
        <v>2947</v>
      </c>
      <c r="B2416" t="str">
        <f t="shared" si="112"/>
        <v>ZK108.K115.Analysis code</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4">
      <c r="A2417" t="s">
        <v>2948</v>
      </c>
      <c r="B2417" t="str">
        <f t="shared" si="112"/>
        <v>ZK108.K116.Analysis code</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4">
      <c r="A2418" t="s">
        <v>2949</v>
      </c>
      <c r="B2418" t="str">
        <f t="shared" si="112"/>
        <v>ZK108.K117.Analysis code</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4">
      <c r="A2419" t="s">
        <v>2950</v>
      </c>
      <c r="B2419" t="str">
        <f t="shared" si="112"/>
        <v>ZK108.K118.Analysis code</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4">
      <c r="A2420" t="s">
        <v>2951</v>
      </c>
      <c r="B2420" t="str">
        <f t="shared" si="112"/>
        <v>ZK108.K119.Analysis code</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4">
      <c r="A2421" t="s">
        <v>2952</v>
      </c>
      <c r="B2421" t="str">
        <f t="shared" si="112"/>
        <v>ZK108.K120.Analysis code</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4">
      <c r="A2422" t="s">
        <v>2953</v>
      </c>
      <c r="B2422" t="str">
        <f t="shared" si="112"/>
        <v>ZK108.K121.Analysis code</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4">
      <c r="A2423" t="s">
        <v>2954</v>
      </c>
      <c r="B2423" t="str">
        <f t="shared" si="112"/>
        <v>ZK108.K122.Analysis code</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4">
      <c r="A2424" t="s">
        <v>2955</v>
      </c>
      <c r="B2424" t="str">
        <f t="shared" si="112"/>
        <v>ZK108.K123.Analysis code</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4">
      <c r="A2425" t="s">
        <v>2956</v>
      </c>
      <c r="B2425" t="str">
        <f t="shared" si="112"/>
        <v>ZK108.K124.Analysis code</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4">
      <c r="A2426" t="s">
        <v>2957</v>
      </c>
      <c r="B2426" t="str">
        <f t="shared" si="112"/>
        <v>ZK108.K125.Analysis code</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4">
      <c r="A2427" t="s">
        <v>2958</v>
      </c>
      <c r="B2427" t="str">
        <f t="shared" si="112"/>
        <v>ZK108.K126.Analysis code</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4">
      <c r="A2428" t="s">
        <v>2959</v>
      </c>
      <c r="B2428" t="str">
        <f t="shared" si="112"/>
        <v>ZK108.K127.Analysis code</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4">
      <c r="A2429" t="s">
        <v>2960</v>
      </c>
      <c r="B2429" t="str">
        <f t="shared" si="112"/>
        <v>ZK108.K128.Analysis code</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4">
      <c r="A2430" t="s">
        <v>2961</v>
      </c>
      <c r="B2430" t="str">
        <f t="shared" si="112"/>
        <v>ZK108.K129.Analysis code</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4">
      <c r="A2431" t="s">
        <v>2962</v>
      </c>
      <c r="B2431" t="str">
        <f t="shared" si="112"/>
        <v>ZK108.K130.Analysis code</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4">
      <c r="A2432" t="s">
        <v>2963</v>
      </c>
      <c r="B2432" t="str">
        <f t="shared" si="112"/>
        <v>ZK108.K131.Analysis code</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4">
      <c r="A2433" t="s">
        <v>2964</v>
      </c>
      <c r="B2433" t="str">
        <f t="shared" si="112"/>
        <v>ZK108.K132.Analysis code</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4">
      <c r="A2434" t="s">
        <v>2965</v>
      </c>
      <c r="B2434" t="str">
        <f t="shared" si="112"/>
        <v>ZK108.K133.Analysis code</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4">
      <c r="A2435" t="s">
        <v>2966</v>
      </c>
      <c r="B2435" t="str">
        <f t="shared" ref="B2435:B2498" si="115">+A2435&amp;"."&amp;$A$1</f>
        <v>ZK108.K134.Analysis code</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4">
      <c r="A2436" t="s">
        <v>2967</v>
      </c>
      <c r="B2436" t="str">
        <f t="shared" si="115"/>
        <v>ZK108.K135.Analysis code</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4">
      <c r="A2437" t="s">
        <v>2968</v>
      </c>
      <c r="B2437" t="str">
        <f t="shared" si="115"/>
        <v>ZK108.K136.Analysis code</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4">
      <c r="A2438" t="s">
        <v>2969</v>
      </c>
      <c r="B2438" t="str">
        <f t="shared" si="115"/>
        <v>ZK108.K137.Analysis code</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4">
      <c r="A2439" t="s">
        <v>2970</v>
      </c>
      <c r="B2439" t="str">
        <f t="shared" si="115"/>
        <v>ZK108.K138.Analysis code</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4">
      <c r="A2440" t="s">
        <v>2971</v>
      </c>
      <c r="B2440" t="str">
        <f t="shared" si="115"/>
        <v>ZK108.K139.Analysis code</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4">
      <c r="A2441" t="s">
        <v>2972</v>
      </c>
      <c r="B2441" t="str">
        <f t="shared" si="115"/>
        <v>ZK108.K140.Analysis code</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4">
      <c r="A2442" t="s">
        <v>2973</v>
      </c>
      <c r="B2442" t="str">
        <f t="shared" si="115"/>
        <v>ZK108.K141.Analysis code</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4">
      <c r="A2443" t="s">
        <v>2974</v>
      </c>
      <c r="B2443" t="str">
        <f t="shared" si="115"/>
        <v>ZK108.K142.Analysis code</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4">
      <c r="A2444" t="s">
        <v>2975</v>
      </c>
      <c r="B2444" t="str">
        <f t="shared" si="115"/>
        <v>ZK108.K143.Analysis code</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4">
      <c r="A2445" t="s">
        <v>2976</v>
      </c>
      <c r="B2445" t="str">
        <f t="shared" si="115"/>
        <v>ZK108.K144.Analysis code</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4">
      <c r="A2446" t="s">
        <v>2977</v>
      </c>
      <c r="B2446" t="str">
        <f t="shared" si="115"/>
        <v>ZK108.K145.Analysis code</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4">
      <c r="A2447" t="s">
        <v>2978</v>
      </c>
      <c r="B2447" t="str">
        <f t="shared" si="115"/>
        <v>ZK108.K146.Analysis code</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4">
      <c r="A2448" t="s">
        <v>2979</v>
      </c>
      <c r="B2448" t="str">
        <f t="shared" si="115"/>
        <v>ZK108.K147.Analysis code</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4">
      <c r="A2449" t="s">
        <v>2980</v>
      </c>
      <c r="B2449" t="str">
        <f t="shared" si="115"/>
        <v>ZK108.K148.Analysis code</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4">
      <c r="A2450" t="s">
        <v>2981</v>
      </c>
      <c r="B2450" t="str">
        <f t="shared" si="115"/>
        <v>ZK108.K149.Analysis code</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4">
      <c r="A2451" t="s">
        <v>2982</v>
      </c>
      <c r="B2451" t="str">
        <f t="shared" si="115"/>
        <v>ZK108.K150.Analysis code</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4">
      <c r="A2452" t="s">
        <v>2983</v>
      </c>
      <c r="B2452" t="str">
        <f t="shared" si="115"/>
        <v>ZK108.K151.Analysis code</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4">
      <c r="A2453" t="s">
        <v>2984</v>
      </c>
      <c r="B2453" t="str">
        <f t="shared" si="115"/>
        <v>ZK108.K152.Analysis code</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4">
      <c r="A2454" t="s">
        <v>2985</v>
      </c>
      <c r="B2454" t="str">
        <f t="shared" si="115"/>
        <v>ZK108.K153.Analysis code</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4">
      <c r="A2455" t="s">
        <v>2986</v>
      </c>
      <c r="B2455" t="str">
        <f t="shared" si="115"/>
        <v>ZK108.K154.Analysis code</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4">
      <c r="A2456" t="s">
        <v>2987</v>
      </c>
      <c r="B2456" t="str">
        <f t="shared" si="115"/>
        <v>ZK108.K155.Analysis code</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4">
      <c r="A2457" t="s">
        <v>2988</v>
      </c>
      <c r="B2457" t="str">
        <f t="shared" si="115"/>
        <v>ZK108.K156.Analysis code</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4">
      <c r="A2458" t="s">
        <v>2989</v>
      </c>
      <c r="B2458" t="str">
        <f t="shared" si="115"/>
        <v>ZK108.K157.Analysis code</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4">
      <c r="A2459" t="s">
        <v>2990</v>
      </c>
      <c r="B2459" t="str">
        <f t="shared" si="115"/>
        <v>ZK108.K158.Analysis code</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4">
      <c r="A2460" t="s">
        <v>2991</v>
      </c>
      <c r="B2460" t="str">
        <f t="shared" si="115"/>
        <v>ZK108.K159.Analysis code</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4">
      <c r="A2461" t="s">
        <v>2992</v>
      </c>
      <c r="B2461" t="str">
        <f t="shared" si="115"/>
        <v>ZK108.K160.Analysis code</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4">
      <c r="A2462" t="s">
        <v>2993</v>
      </c>
      <c r="B2462" t="str">
        <f t="shared" si="115"/>
        <v>ZK108.K161.Analysis code</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4">
      <c r="A2463" t="s">
        <v>2994</v>
      </c>
      <c r="B2463" t="str">
        <f t="shared" si="115"/>
        <v>ZK108.K162.Analysis code</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4">
      <c r="A2464" t="s">
        <v>2995</v>
      </c>
      <c r="B2464" t="str">
        <f t="shared" si="115"/>
        <v>ZK108.K163.Analysis code</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4">
      <c r="A2465" t="s">
        <v>2996</v>
      </c>
      <c r="B2465" t="str">
        <f t="shared" si="115"/>
        <v>ZK108.K164.Analysis code</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4">
      <c r="A2466" t="s">
        <v>2997</v>
      </c>
      <c r="B2466" t="str">
        <f t="shared" si="115"/>
        <v>ZK108.K165.Analysis code</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4">
      <c r="A2467" t="s">
        <v>2998</v>
      </c>
      <c r="B2467" t="str">
        <f t="shared" si="115"/>
        <v>ZK108.K166.Analysis code</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4">
      <c r="A2468" t="s">
        <v>2999</v>
      </c>
      <c r="B2468" t="str">
        <f t="shared" si="115"/>
        <v>ZK108.K167.Analysis code</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4">
      <c r="A2469" t="s">
        <v>3000</v>
      </c>
      <c r="B2469" t="str">
        <f t="shared" si="115"/>
        <v>ZK108.K168.Analysis code</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4">
      <c r="A2470" t="s">
        <v>3001</v>
      </c>
      <c r="B2470" t="str">
        <f t="shared" si="115"/>
        <v>ZK108.K169.Analysis code</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4">
      <c r="A2471" t="s">
        <v>3002</v>
      </c>
      <c r="B2471" t="str">
        <f t="shared" si="115"/>
        <v>ZK108.K170.Analysis code</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4">
      <c r="A2472" t="s">
        <v>3003</v>
      </c>
      <c r="B2472" t="str">
        <f t="shared" si="115"/>
        <v>ZK108.K171.Analysis code</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4">
      <c r="A2473" t="s">
        <v>3004</v>
      </c>
      <c r="B2473" t="str">
        <f t="shared" si="115"/>
        <v>ZK108.K172.Analysis code</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4">
      <c r="A2474" t="s">
        <v>3005</v>
      </c>
      <c r="B2474" t="str">
        <f t="shared" si="115"/>
        <v>ZK108.K173.Analysis code</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4">
      <c r="A2475" t="s">
        <v>3006</v>
      </c>
      <c r="B2475" t="str">
        <f t="shared" si="115"/>
        <v>ZK108.K174.Analysis code</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4">
      <c r="A2476" t="s">
        <v>3007</v>
      </c>
      <c r="B2476" t="str">
        <f t="shared" si="115"/>
        <v>ZK108.K175.Analysis code</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4">
      <c r="A2477" t="s">
        <v>3008</v>
      </c>
      <c r="B2477" t="str">
        <f t="shared" si="115"/>
        <v>ZK108.K176.Analysis code</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4">
      <c r="A2478" t="s">
        <v>3009</v>
      </c>
      <c r="B2478" t="str">
        <f t="shared" si="115"/>
        <v>ZK108.K177.Analysis code</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4">
      <c r="A2479" t="s">
        <v>3010</v>
      </c>
      <c r="B2479" t="str">
        <f t="shared" si="115"/>
        <v>ZK108.K178.Analysis code</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4">
      <c r="A2480" t="s">
        <v>3011</v>
      </c>
      <c r="B2480" t="str">
        <f t="shared" si="115"/>
        <v>ZK108.K179.Analysis code</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4">
      <c r="A2481" t="s">
        <v>3012</v>
      </c>
      <c r="B2481" t="str">
        <f t="shared" si="115"/>
        <v>ZK108.K180.Analysis code</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4">
      <c r="A2482" t="s">
        <v>3013</v>
      </c>
      <c r="B2482" t="str">
        <f t="shared" si="115"/>
        <v>ZK108.K181.Analysis code</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4">
      <c r="A2483" t="s">
        <v>3014</v>
      </c>
      <c r="B2483" t="str">
        <f t="shared" si="115"/>
        <v>ZK108.K182.Analysis code</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4">
      <c r="A2484" t="s">
        <v>3015</v>
      </c>
      <c r="B2484" t="str">
        <f t="shared" si="115"/>
        <v>ZK108.K183.Analysis code</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4">
      <c r="A2485" t="s">
        <v>3016</v>
      </c>
      <c r="B2485" t="str">
        <f t="shared" si="115"/>
        <v>ZK108.K184.Analysis code</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4">
      <c r="A2486" t="s">
        <v>3017</v>
      </c>
      <c r="B2486" t="str">
        <f t="shared" si="115"/>
        <v>ZK108.K185.Analysis code</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4">
      <c r="A2487" t="s">
        <v>3018</v>
      </c>
      <c r="B2487" t="str">
        <f t="shared" si="115"/>
        <v>ZK108.K186.Analysis code</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4">
      <c r="A2488" t="s">
        <v>3019</v>
      </c>
      <c r="B2488" t="str">
        <f t="shared" si="115"/>
        <v>ZK108.K187.Analysis code</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4">
      <c r="A2489" t="s">
        <v>3020</v>
      </c>
      <c r="B2489" t="str">
        <f t="shared" si="115"/>
        <v>ZK108.K188.Analysis code</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4">
      <c r="A2490" t="s">
        <v>3021</v>
      </c>
      <c r="B2490" t="str">
        <f t="shared" si="115"/>
        <v>ZK108.K189.Analysis code</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4">
      <c r="A2491" t="s">
        <v>3022</v>
      </c>
      <c r="B2491" t="str">
        <f t="shared" si="115"/>
        <v>ZK108.K190.Analysis code</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4">
      <c r="A2492" t="s">
        <v>3023</v>
      </c>
      <c r="B2492" t="str">
        <f t="shared" si="115"/>
        <v>ZK108.K191.Analysis code</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4">
      <c r="A2493" t="s">
        <v>3024</v>
      </c>
      <c r="B2493" t="str">
        <f t="shared" si="115"/>
        <v>ZK108.K192.Analysis code</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4">
      <c r="A2494" t="s">
        <v>3025</v>
      </c>
      <c r="B2494" t="str">
        <f t="shared" si="115"/>
        <v>ZK108.K193.Analysis code</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4">
      <c r="A2495" t="s">
        <v>3026</v>
      </c>
      <c r="B2495" t="str">
        <f t="shared" si="115"/>
        <v>ZK108.K194.Analysis code</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4">
      <c r="A2496" t="s">
        <v>3027</v>
      </c>
      <c r="B2496" t="str">
        <f t="shared" si="115"/>
        <v>ZK108.K195.Analysis code</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4">
      <c r="A2497" t="s">
        <v>3028</v>
      </c>
      <c r="B2497" t="str">
        <f t="shared" si="115"/>
        <v>ZK108.K196.Analysis code</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4">
      <c r="A2498" t="s">
        <v>3029</v>
      </c>
      <c r="B2498" t="str">
        <f t="shared" si="115"/>
        <v>ZK108.K197.Analysis code</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4">
      <c r="A2499" t="s">
        <v>3030</v>
      </c>
      <c r="B2499" t="str">
        <f t="shared" ref="B2499:B2562" si="118">+A2499&amp;"."&amp;$A$1</f>
        <v>ZK108.K198.Analysis code</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4">
      <c r="A2500" t="s">
        <v>3031</v>
      </c>
      <c r="B2500" t="str">
        <f t="shared" si="118"/>
        <v>ZK108.K199.Analysis code</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4">
      <c r="A2501" t="s">
        <v>3032</v>
      </c>
      <c r="B2501" t="str">
        <f t="shared" si="118"/>
        <v>ZK108.K200.Analysis code</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 thickBot="1" x14ac:dyDescent="0.45">
      <c r="A2502" t="s">
        <v>3033</v>
      </c>
      <c r="B2502" t="str">
        <f t="shared" si="118"/>
        <v>ZK108.K201.Analysis code</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4">
      <c r="A2503" t="s">
        <v>3034</v>
      </c>
      <c r="B2503" t="str">
        <f t="shared" si="118"/>
        <v>ZK108.K202.Analysis code</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4">
      <c r="A2504" t="s">
        <v>3035</v>
      </c>
      <c r="B2504" t="str">
        <f t="shared" si="118"/>
        <v>ZK108.K203.Analysis code</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4">
      <c r="A2505" t="s">
        <v>3036</v>
      </c>
      <c r="B2505" t="str">
        <f t="shared" si="118"/>
        <v>ZK108.K204.Analysis code</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4">
      <c r="A2506" t="s">
        <v>3037</v>
      </c>
      <c r="B2506" t="str">
        <f t="shared" si="118"/>
        <v>ZK108.K205.Analysis code</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4">
      <c r="A2507" t="s">
        <v>3038</v>
      </c>
      <c r="B2507" t="str">
        <f t="shared" si="118"/>
        <v>ZK108.K206.Analysis code</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4">
      <c r="A2508" t="s">
        <v>3039</v>
      </c>
      <c r="B2508" t="str">
        <f t="shared" si="118"/>
        <v>ZK108.K207.Analysis code</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4">
      <c r="A2509" t="s">
        <v>3040</v>
      </c>
      <c r="B2509" t="str">
        <f t="shared" si="118"/>
        <v>ZK108.K208.Analysis code</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4">
      <c r="A2510" t="s">
        <v>3041</v>
      </c>
      <c r="B2510" t="str">
        <f t="shared" si="118"/>
        <v>ZK108.K209.Analysis code</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4">
      <c r="A2511" t="s">
        <v>3042</v>
      </c>
      <c r="B2511" t="str">
        <f t="shared" si="118"/>
        <v>ZK108.K210.Analysis code</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4">
      <c r="A2512" t="s">
        <v>3043</v>
      </c>
      <c r="B2512" t="str">
        <f t="shared" si="118"/>
        <v>ZK108.K211.Analysis code</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4">
      <c r="A2513" t="s">
        <v>3044</v>
      </c>
      <c r="B2513" t="str">
        <f t="shared" si="118"/>
        <v>ZK108.K212.Analysis code</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4">
      <c r="A2514" t="s">
        <v>3045</v>
      </c>
      <c r="B2514" t="str">
        <f t="shared" si="118"/>
        <v>ZK108.K213.Analysis code</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4">
      <c r="A2515" t="s">
        <v>3046</v>
      </c>
      <c r="B2515" t="str">
        <f t="shared" si="118"/>
        <v>ZK108.K214.Analysis code</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4">
      <c r="A2516" t="s">
        <v>3047</v>
      </c>
      <c r="B2516" t="str">
        <f t="shared" si="118"/>
        <v>ZK108.K215.Analysis code</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4">
      <c r="A2517" t="s">
        <v>3048</v>
      </c>
      <c r="B2517" t="str">
        <f t="shared" si="118"/>
        <v>ZK108.K216.Analysis code</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4">
      <c r="A2518" t="s">
        <v>3049</v>
      </c>
      <c r="B2518" t="str">
        <f t="shared" si="118"/>
        <v>ZK108.K217.Analysis code</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4">
      <c r="A2519" t="s">
        <v>3050</v>
      </c>
      <c r="B2519" t="str">
        <f t="shared" si="118"/>
        <v>ZK108.K218.Analysis code</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4">
      <c r="A2520" t="s">
        <v>3051</v>
      </c>
      <c r="B2520" t="str">
        <f t="shared" si="118"/>
        <v>ZK108.K219.Analysis code</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4">
      <c r="A2521" t="s">
        <v>3052</v>
      </c>
      <c r="B2521" t="str">
        <f t="shared" si="118"/>
        <v>ZK108.K220.Analysis code</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4">
      <c r="A2522" t="s">
        <v>3053</v>
      </c>
      <c r="B2522" t="str">
        <f t="shared" si="118"/>
        <v>ZK108.K221.Analysis code</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4">
      <c r="A2523" t="s">
        <v>3054</v>
      </c>
      <c r="B2523" t="str">
        <f t="shared" si="118"/>
        <v>ZK108.K222.Analysis code</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4">
      <c r="A2524" t="s">
        <v>3055</v>
      </c>
      <c r="B2524" t="str">
        <f t="shared" si="118"/>
        <v>ZK108.K223.Analysis code</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4">
      <c r="A2525" t="s">
        <v>3056</v>
      </c>
      <c r="B2525" t="str">
        <f t="shared" si="118"/>
        <v>ZK108.K224.Analysis code</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4">
      <c r="A2526" t="s">
        <v>3057</v>
      </c>
      <c r="B2526" t="str">
        <f t="shared" si="118"/>
        <v>ZK108.K225.Analysis code</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4">
      <c r="A2527" t="s">
        <v>3058</v>
      </c>
      <c r="B2527" t="str">
        <f t="shared" si="118"/>
        <v>ZK108.K226.Analysis code</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4">
      <c r="A2528" t="s">
        <v>3059</v>
      </c>
      <c r="B2528" t="str">
        <f t="shared" si="118"/>
        <v>ZK108.K227.Analysis code</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4">
      <c r="A2529" t="s">
        <v>3060</v>
      </c>
      <c r="B2529" t="str">
        <f t="shared" si="118"/>
        <v>ZK108.K228.Analysis code</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4">
      <c r="A2530" t="s">
        <v>3061</v>
      </c>
      <c r="B2530" t="str">
        <f t="shared" si="118"/>
        <v>ZK108.K229.Analysis code</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4">
      <c r="A2531" t="s">
        <v>3062</v>
      </c>
      <c r="B2531" t="str">
        <f t="shared" si="118"/>
        <v>ZK108.K230.Analysis code</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4">
      <c r="A2532" t="s">
        <v>3063</v>
      </c>
      <c r="B2532" t="str">
        <f t="shared" si="118"/>
        <v>ZK108.K231.Analysis code</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4">
      <c r="A2533" t="s">
        <v>3064</v>
      </c>
      <c r="B2533" t="str">
        <f t="shared" si="118"/>
        <v>ZK108.K232.Analysis code</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4">
      <c r="A2534" t="s">
        <v>3065</v>
      </c>
      <c r="B2534" t="str">
        <f t="shared" si="118"/>
        <v>ZK108.K233.Analysis code</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4">
      <c r="A2535" t="s">
        <v>3066</v>
      </c>
      <c r="B2535" t="str">
        <f t="shared" si="118"/>
        <v>ZK108.K234.Analysis code</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4">
      <c r="A2536" t="s">
        <v>3067</v>
      </c>
      <c r="B2536" t="str">
        <f t="shared" si="118"/>
        <v>ZK108.K235.Analysis code</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4">
      <c r="A2537" t="s">
        <v>3068</v>
      </c>
      <c r="B2537" t="str">
        <f t="shared" si="118"/>
        <v>ZK108.K236.Analysis code</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4">
      <c r="A2538" t="s">
        <v>3069</v>
      </c>
      <c r="B2538" t="str">
        <f t="shared" si="118"/>
        <v>ZK108.K237.Analysis code</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4">
      <c r="A2539" t="s">
        <v>3070</v>
      </c>
      <c r="B2539" t="str">
        <f t="shared" si="118"/>
        <v>ZK108.K238.Analysis code</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4">
      <c r="A2540" t="s">
        <v>3071</v>
      </c>
      <c r="B2540" t="str">
        <f t="shared" si="118"/>
        <v>ZK108.K239.Analysis code</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4">
      <c r="A2541" t="s">
        <v>3072</v>
      </c>
      <c r="B2541" t="str">
        <f t="shared" si="118"/>
        <v>ZK108.K240.Analysis code</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4">
      <c r="A2542" t="s">
        <v>3073</v>
      </c>
      <c r="B2542" t="str">
        <f t="shared" si="118"/>
        <v>ZK108.K241.Analysis code</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4">
      <c r="A2543" t="s">
        <v>3074</v>
      </c>
      <c r="B2543" t="str">
        <f t="shared" si="118"/>
        <v>ZK108.K242.Analysis code</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4">
      <c r="A2544" t="s">
        <v>3075</v>
      </c>
      <c r="B2544" t="str">
        <f t="shared" si="118"/>
        <v>ZK108.K243.Analysis code</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4">
      <c r="A2545" t="s">
        <v>3076</v>
      </c>
      <c r="B2545" t="str">
        <f t="shared" si="118"/>
        <v>ZK108.K244.Analysis code</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4">
      <c r="A2546" t="s">
        <v>3077</v>
      </c>
      <c r="B2546" t="str">
        <f t="shared" si="118"/>
        <v>ZK108.K245.Analysis code</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4">
      <c r="A2547" t="s">
        <v>3078</v>
      </c>
      <c r="B2547" t="str">
        <f t="shared" si="118"/>
        <v>ZK108.K246.Analysis code</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4">
      <c r="A2548" t="s">
        <v>3079</v>
      </c>
      <c r="B2548" t="str">
        <f t="shared" si="118"/>
        <v>ZK108.K247.Analysis code</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4">
      <c r="A2549" t="s">
        <v>3080</v>
      </c>
      <c r="B2549" t="str">
        <f t="shared" si="118"/>
        <v>ZK108.K248.Analysis code</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4">
      <c r="A2550" t="s">
        <v>3081</v>
      </c>
      <c r="B2550" t="str">
        <f t="shared" si="118"/>
        <v>ZK108.K249.Analysis code</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4">
      <c r="A2551" t="s">
        <v>3082</v>
      </c>
      <c r="B2551" t="str">
        <f t="shared" si="118"/>
        <v>ZK108.K250.Analysis code</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4">
      <c r="A2552" t="s">
        <v>3083</v>
      </c>
      <c r="B2552" t="str">
        <f t="shared" si="118"/>
        <v>ZK108.K251.Analysis code</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4">
      <c r="A2553" t="s">
        <v>3084</v>
      </c>
      <c r="B2553" t="str">
        <f t="shared" si="118"/>
        <v>ZK108.K252.Analysis code</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4">
      <c r="A2554" t="s">
        <v>3085</v>
      </c>
      <c r="B2554" t="str">
        <f t="shared" si="118"/>
        <v>ZK108.K253.Analysis code</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4">
      <c r="A2555" t="s">
        <v>3086</v>
      </c>
      <c r="B2555" t="str">
        <f t="shared" si="118"/>
        <v>ZK108.K254.Analysis code</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4">
      <c r="A2556" t="s">
        <v>3087</v>
      </c>
      <c r="B2556" t="str">
        <f t="shared" si="118"/>
        <v>ZK108.K255.Analysis code</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4">
      <c r="A2557" t="s">
        <v>3088</v>
      </c>
      <c r="B2557" t="str">
        <f t="shared" si="118"/>
        <v>ZK108.K256.Analysis code</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4">
      <c r="A2558" t="s">
        <v>3089</v>
      </c>
      <c r="B2558" t="str">
        <f t="shared" si="118"/>
        <v>ZK108.K257.Analysis code</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4">
      <c r="A2559" t="s">
        <v>3090</v>
      </c>
      <c r="B2559" t="str">
        <f t="shared" si="118"/>
        <v>ZK108.K258.Analysis code</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4">
      <c r="A2560" t="s">
        <v>3091</v>
      </c>
      <c r="B2560" t="str">
        <f t="shared" si="118"/>
        <v>ZK108.K259.Analysis code</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4">
      <c r="A2561" t="s">
        <v>3092</v>
      </c>
      <c r="B2561" t="str">
        <f t="shared" si="118"/>
        <v>ZK108.K260.Analysis code</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4">
      <c r="A2562" t="s">
        <v>3093</v>
      </c>
      <c r="B2562" t="str">
        <f t="shared" si="118"/>
        <v>ZK108.K261.Analysis code</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4">
      <c r="A2563" t="s">
        <v>3094</v>
      </c>
      <c r="B2563" t="str">
        <f t="shared" ref="B2563:B2626" si="121">+A2563&amp;"."&amp;$A$1</f>
        <v>ZK108.K262.Analysis code</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4">
      <c r="A2564" t="s">
        <v>3095</v>
      </c>
      <c r="B2564" t="str">
        <f t="shared" si="121"/>
        <v>ZK108.K263.Analysis code</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4">
      <c r="A2565" t="s">
        <v>3096</v>
      </c>
      <c r="B2565" t="str">
        <f t="shared" si="121"/>
        <v>ZK108.K264.Analysis code</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4">
      <c r="A2566" t="s">
        <v>3097</v>
      </c>
      <c r="B2566" t="str">
        <f t="shared" si="121"/>
        <v>ZK108.K265.Analysis code</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4">
      <c r="A2567" t="s">
        <v>3098</v>
      </c>
      <c r="B2567" t="str">
        <f t="shared" si="121"/>
        <v>ZK108.K266.Analysis code</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4">
      <c r="A2568" t="s">
        <v>3099</v>
      </c>
      <c r="B2568" t="str">
        <f t="shared" si="121"/>
        <v>ZK108.K267.Analysis code</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4">
      <c r="A2569" t="s">
        <v>3100</v>
      </c>
      <c r="B2569" t="str">
        <f t="shared" si="121"/>
        <v>ZK108.K268.Analysis code</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4">
      <c r="A2570" t="s">
        <v>3101</v>
      </c>
      <c r="B2570" t="str">
        <f t="shared" si="121"/>
        <v>ZK108.K269.Analysis code</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4">
      <c r="A2571" t="s">
        <v>3102</v>
      </c>
      <c r="B2571" t="str">
        <f t="shared" si="121"/>
        <v>ZK108.K270.Analysis code</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4">
      <c r="A2572" t="s">
        <v>3103</v>
      </c>
      <c r="B2572" t="str">
        <f t="shared" si="121"/>
        <v>ZK108.K271.Analysis code</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4">
      <c r="A2573" t="s">
        <v>3104</v>
      </c>
      <c r="B2573" t="str">
        <f t="shared" si="121"/>
        <v>ZK108.K272.Analysis code</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4">
      <c r="A2574" t="s">
        <v>3105</v>
      </c>
      <c r="B2574" t="str">
        <f t="shared" si="121"/>
        <v>ZK108.K273.Analysis code</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4">
      <c r="A2575" t="s">
        <v>3106</v>
      </c>
      <c r="B2575" t="str">
        <f t="shared" si="121"/>
        <v>ZK108.K274.Analysis code</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4">
      <c r="A2576" t="s">
        <v>3107</v>
      </c>
      <c r="B2576" t="str">
        <f t="shared" si="121"/>
        <v>ZK108.K275.Analysis code</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4">
      <c r="A2577" t="s">
        <v>3108</v>
      </c>
      <c r="B2577" t="str">
        <f t="shared" si="121"/>
        <v>ZK108.K276.Analysis code</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4">
      <c r="A2578" t="s">
        <v>3109</v>
      </c>
      <c r="B2578" t="str">
        <f t="shared" si="121"/>
        <v>ZK108.K277.Analysis code</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4">
      <c r="A2579" t="s">
        <v>3110</v>
      </c>
      <c r="B2579" t="str">
        <f t="shared" si="121"/>
        <v>ZK108.K278.Analysis code</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4">
      <c r="A2580" t="s">
        <v>3111</v>
      </c>
      <c r="B2580" t="str">
        <f t="shared" si="121"/>
        <v>ZK108.K279.Analysis code</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4">
      <c r="A2581" t="s">
        <v>3112</v>
      </c>
      <c r="B2581" t="str">
        <f t="shared" si="121"/>
        <v>ZK108.K280.Analysis code</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4">
      <c r="A2582" t="s">
        <v>3113</v>
      </c>
      <c r="B2582" t="str">
        <f t="shared" si="121"/>
        <v>ZK108.K281.Analysis code</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4">
      <c r="A2583" t="s">
        <v>3114</v>
      </c>
      <c r="B2583" t="str">
        <f t="shared" si="121"/>
        <v>ZK108.K282.Analysis code</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4">
      <c r="A2584" t="s">
        <v>3115</v>
      </c>
      <c r="B2584" t="str">
        <f t="shared" si="121"/>
        <v>ZK108.K283.Analysis code</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4">
      <c r="A2585" t="s">
        <v>3116</v>
      </c>
      <c r="B2585" t="str">
        <f t="shared" si="121"/>
        <v>ZK108.K284.Analysis code</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4">
      <c r="A2586" t="s">
        <v>3117</v>
      </c>
      <c r="B2586" t="str">
        <f t="shared" si="121"/>
        <v>ZK108.K285.Analysis code</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4">
      <c r="A2587" t="s">
        <v>3118</v>
      </c>
      <c r="B2587" t="str">
        <f t="shared" si="121"/>
        <v>ZK108.K286.Analysis code</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4">
      <c r="A2588" t="s">
        <v>3119</v>
      </c>
      <c r="B2588" t="str">
        <f t="shared" si="121"/>
        <v>ZK108.K287.Analysis code</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4">
      <c r="A2589" t="s">
        <v>3120</v>
      </c>
      <c r="B2589" t="str">
        <f t="shared" si="121"/>
        <v>ZK108.K288.Analysis code</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4">
      <c r="A2590" t="s">
        <v>3121</v>
      </c>
      <c r="B2590" t="str">
        <f t="shared" si="121"/>
        <v>ZK108.K289.Analysis code</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4">
      <c r="A2591" t="s">
        <v>3122</v>
      </c>
      <c r="B2591" t="str">
        <f t="shared" si="121"/>
        <v>ZK108.K290.Analysis code</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4">
      <c r="A2592" t="s">
        <v>3123</v>
      </c>
      <c r="B2592" t="str">
        <f t="shared" si="121"/>
        <v>ZK108.K291.Analysis code</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4">
      <c r="A2593" t="s">
        <v>3124</v>
      </c>
      <c r="B2593" t="str">
        <f t="shared" si="121"/>
        <v>ZK108.K292.Analysis code</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4">
      <c r="A2594" t="s">
        <v>3125</v>
      </c>
      <c r="B2594" t="str">
        <f t="shared" si="121"/>
        <v>ZK108.K293.Analysis code</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4">
      <c r="A2595" t="s">
        <v>3126</v>
      </c>
      <c r="B2595" t="str">
        <f t="shared" si="121"/>
        <v>ZK108.K294.Analysis code</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4">
      <c r="A2596" t="s">
        <v>3127</v>
      </c>
      <c r="B2596" t="str">
        <f t="shared" si="121"/>
        <v>ZK108.K295.Analysis code</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4">
      <c r="A2597" t="s">
        <v>3128</v>
      </c>
      <c r="B2597" t="str">
        <f t="shared" si="121"/>
        <v>ZK108.K296.Analysis code</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4">
      <c r="A2598" t="s">
        <v>3129</v>
      </c>
      <c r="B2598" t="str">
        <f t="shared" si="121"/>
        <v>ZK108.K297.Analysis code</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4">
      <c r="A2599" t="s">
        <v>3130</v>
      </c>
      <c r="B2599" t="str">
        <f t="shared" si="121"/>
        <v>ZK108.K298.Analysis code</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4">
      <c r="A2600" t="s">
        <v>3131</v>
      </c>
      <c r="B2600" t="str">
        <f t="shared" si="121"/>
        <v>ZK108.K299.Analysis code</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4">
      <c r="A2601" t="s">
        <v>3132</v>
      </c>
      <c r="B2601" t="str">
        <f t="shared" si="121"/>
        <v>ZK108.K300.Analysis code</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 thickBot="1" x14ac:dyDescent="0.45">
      <c r="A2602" t="s">
        <v>3133</v>
      </c>
      <c r="B2602" t="str">
        <f t="shared" si="121"/>
        <v>ZK108.K301.Analysis code</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4">
      <c r="A2603" t="s">
        <v>3134</v>
      </c>
      <c r="B2603" t="str">
        <f t="shared" si="121"/>
        <v>ZK108.K302.Analysis code</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4">
      <c r="A2604" t="s">
        <v>3135</v>
      </c>
      <c r="B2604" t="str">
        <f t="shared" si="121"/>
        <v>ZK108.K303.Analysis code</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4">
      <c r="A2605" t="s">
        <v>3136</v>
      </c>
      <c r="B2605" t="str">
        <f t="shared" si="121"/>
        <v>ZK108.K304.Analysis code</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4">
      <c r="A2606" t="s">
        <v>3137</v>
      </c>
      <c r="B2606" t="str">
        <f t="shared" si="121"/>
        <v>ZK108.K305.Analysis code</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4">
      <c r="A2607" t="s">
        <v>3138</v>
      </c>
      <c r="B2607" t="str">
        <f t="shared" si="121"/>
        <v>ZK108.K306.Analysis code</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4">
      <c r="A2608" t="s">
        <v>3139</v>
      </c>
      <c r="B2608" t="str">
        <f t="shared" si="121"/>
        <v>ZK108.K307.Analysis code</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4">
      <c r="A2609" t="s">
        <v>3140</v>
      </c>
      <c r="B2609" t="str">
        <f t="shared" si="121"/>
        <v>ZK108.K308.Analysis code</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4">
      <c r="A2610" t="s">
        <v>3141</v>
      </c>
      <c r="B2610" t="str">
        <f t="shared" si="121"/>
        <v>ZK108.K309.Analysis code</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4">
      <c r="A2611" t="s">
        <v>3142</v>
      </c>
      <c r="B2611" t="str">
        <f t="shared" si="121"/>
        <v>ZK108.K310.Analysis code</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4">
      <c r="A2612" t="s">
        <v>3143</v>
      </c>
      <c r="B2612" t="str">
        <f t="shared" si="121"/>
        <v>ZK108.K311.Analysis code</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4">
      <c r="A2613" t="s">
        <v>3144</v>
      </c>
      <c r="B2613" t="str">
        <f t="shared" si="121"/>
        <v>ZK108.K312.Analysis code</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4">
      <c r="A2614" t="s">
        <v>3145</v>
      </c>
      <c r="B2614" t="str">
        <f t="shared" si="121"/>
        <v>ZK108.K313.Analysis code</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4">
      <c r="A2615" t="s">
        <v>3146</v>
      </c>
      <c r="B2615" t="str">
        <f t="shared" si="121"/>
        <v>ZK108.K314.Analysis code</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4">
      <c r="A2616" t="s">
        <v>3147</v>
      </c>
      <c r="B2616" t="str">
        <f t="shared" si="121"/>
        <v>ZK108.K315.Analysis code</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4">
      <c r="A2617" t="s">
        <v>3148</v>
      </c>
      <c r="B2617" t="str">
        <f t="shared" si="121"/>
        <v>ZK108.K316.Analysis code</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4">
      <c r="A2618" t="s">
        <v>3149</v>
      </c>
      <c r="B2618" t="str">
        <f t="shared" si="121"/>
        <v>ZK108.K317.Analysis code</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4">
      <c r="A2619" t="s">
        <v>3150</v>
      </c>
      <c r="B2619" t="str">
        <f t="shared" si="121"/>
        <v>ZK108.K318.Analysis code</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4">
      <c r="A2620" t="s">
        <v>3151</v>
      </c>
      <c r="B2620" t="str">
        <f t="shared" si="121"/>
        <v>ZK108.K319.Analysis code</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4">
      <c r="A2621" t="s">
        <v>3152</v>
      </c>
      <c r="B2621" t="str">
        <f t="shared" si="121"/>
        <v>ZK108.K320.Analysis code</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4">
      <c r="A2622" t="s">
        <v>3153</v>
      </c>
      <c r="B2622" t="str">
        <f t="shared" si="121"/>
        <v>ZK108.K321.Analysis code</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4">
      <c r="A2623" t="s">
        <v>3154</v>
      </c>
      <c r="B2623" t="str">
        <f t="shared" si="121"/>
        <v>ZK108.K322.Analysis code</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4">
      <c r="A2624" t="s">
        <v>3155</v>
      </c>
      <c r="B2624" t="str">
        <f t="shared" si="121"/>
        <v>ZK108.K323.Analysis code</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4">
      <c r="A2625" t="s">
        <v>3156</v>
      </c>
      <c r="B2625" t="str">
        <f t="shared" si="121"/>
        <v>ZK108.K324.Analysis code</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4">
      <c r="A2626" t="s">
        <v>3157</v>
      </c>
      <c r="B2626" t="str">
        <f t="shared" si="121"/>
        <v>ZK108.K325.Analysis code</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4">
      <c r="A2627" t="s">
        <v>3158</v>
      </c>
      <c r="B2627" t="str">
        <f t="shared" ref="B2627:B2690" si="124">+A2627&amp;"."&amp;$A$1</f>
        <v>ZK108.K326.Analysis code</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4">
      <c r="A2628" t="s">
        <v>3159</v>
      </c>
      <c r="B2628" t="str">
        <f t="shared" si="124"/>
        <v>ZK108.K327.Analysis code</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4">
      <c r="A2629" t="s">
        <v>3160</v>
      </c>
      <c r="B2629" t="str">
        <f t="shared" si="124"/>
        <v>ZK108.K328.Analysis code</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4">
      <c r="A2630" t="s">
        <v>3161</v>
      </c>
      <c r="B2630" t="str">
        <f t="shared" si="124"/>
        <v>ZK108.K329.Analysis code</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4">
      <c r="A2631" t="s">
        <v>3162</v>
      </c>
      <c r="B2631" t="str">
        <f t="shared" si="124"/>
        <v>ZK108.K330.Analysis code</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4">
      <c r="A2632" t="s">
        <v>3163</v>
      </c>
      <c r="B2632" t="str">
        <f t="shared" si="124"/>
        <v>ZK108.K331.Analysis code</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4">
      <c r="A2633" t="s">
        <v>3164</v>
      </c>
      <c r="B2633" t="str">
        <f t="shared" si="124"/>
        <v>ZK108.K332.Analysis code</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4">
      <c r="A2634" t="s">
        <v>3165</v>
      </c>
      <c r="B2634" t="str">
        <f t="shared" si="124"/>
        <v>ZK108.K333.Analysis code</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4">
      <c r="A2635" t="s">
        <v>3166</v>
      </c>
      <c r="B2635" t="str">
        <f t="shared" si="124"/>
        <v>ZK108.K334.Analysis code</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4">
      <c r="A2636" t="s">
        <v>3167</v>
      </c>
      <c r="B2636" t="str">
        <f t="shared" si="124"/>
        <v>ZK108.K335.Analysis code</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4">
      <c r="A2637" t="s">
        <v>3168</v>
      </c>
      <c r="B2637" t="str">
        <f t="shared" si="124"/>
        <v>ZK108.K336.Analysis code</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4">
      <c r="A2638" t="s">
        <v>3169</v>
      </c>
      <c r="B2638" t="str">
        <f t="shared" si="124"/>
        <v>ZK108.K337.Analysis code</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4">
      <c r="A2639" t="s">
        <v>3170</v>
      </c>
      <c r="B2639" t="str">
        <f t="shared" si="124"/>
        <v>ZK108.K338.Analysis code</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4">
      <c r="A2640" t="s">
        <v>3171</v>
      </c>
      <c r="B2640" t="str">
        <f t="shared" si="124"/>
        <v>ZK108.K339.Analysis code</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4">
      <c r="A2641" t="s">
        <v>3172</v>
      </c>
      <c r="B2641" t="str">
        <f t="shared" si="124"/>
        <v>ZK108.K340.Analysis code</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4">
      <c r="A2642" t="s">
        <v>3173</v>
      </c>
      <c r="B2642" t="str">
        <f t="shared" si="124"/>
        <v>ZK108.K341.Analysis code</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4">
      <c r="A2643" t="s">
        <v>3174</v>
      </c>
      <c r="B2643" t="str">
        <f t="shared" si="124"/>
        <v>ZK108.K342.Analysis code</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4">
      <c r="A2644" t="s">
        <v>3175</v>
      </c>
      <c r="B2644" t="str">
        <f t="shared" si="124"/>
        <v>ZK108.K343.Analysis code</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4">
      <c r="A2645" t="s">
        <v>3176</v>
      </c>
      <c r="B2645" t="str">
        <f t="shared" si="124"/>
        <v>ZK108.K344.Analysis code</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4">
      <c r="A2646" t="s">
        <v>3177</v>
      </c>
      <c r="B2646" t="str">
        <f t="shared" si="124"/>
        <v>ZK108.K345.Analysis code</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4">
      <c r="A2647" t="s">
        <v>3178</v>
      </c>
      <c r="B2647" t="str">
        <f t="shared" si="124"/>
        <v>ZK108.K346.Analysis code</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4">
      <c r="A2648" t="s">
        <v>3179</v>
      </c>
      <c r="B2648" t="str">
        <f t="shared" si="124"/>
        <v>ZK108.K347.Analysis code</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4">
      <c r="A2649" t="s">
        <v>3180</v>
      </c>
      <c r="B2649" t="str">
        <f t="shared" si="124"/>
        <v>ZK108.K348.Analysis code</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4">
      <c r="A2650" t="s">
        <v>3181</v>
      </c>
      <c r="B2650" t="str">
        <f t="shared" si="124"/>
        <v>ZK108.K349.Analysis code</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4">
      <c r="A2651" t="s">
        <v>3182</v>
      </c>
      <c r="B2651" t="str">
        <f t="shared" si="124"/>
        <v>ZK108.K350.Analysis code</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4">
      <c r="A2652" t="s">
        <v>3183</v>
      </c>
      <c r="B2652" t="str">
        <f t="shared" si="124"/>
        <v>ZK108.K351.Analysis code</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4">
      <c r="A2653" t="s">
        <v>3184</v>
      </c>
      <c r="B2653" t="str">
        <f t="shared" si="124"/>
        <v>ZK108.K352.Analysis code</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4">
      <c r="A2654" t="s">
        <v>3185</v>
      </c>
      <c r="B2654" t="str">
        <f t="shared" si="124"/>
        <v>ZK108.K353.Analysis code</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4">
      <c r="A2655" t="s">
        <v>3186</v>
      </c>
      <c r="B2655" t="str">
        <f t="shared" si="124"/>
        <v>ZK108.K354.Analysis code</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4">
      <c r="A2656" t="s">
        <v>3187</v>
      </c>
      <c r="B2656" t="str">
        <f t="shared" si="124"/>
        <v>ZK108.K355.Analysis code</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4">
      <c r="A2657" t="s">
        <v>3188</v>
      </c>
      <c r="B2657" t="str">
        <f t="shared" si="124"/>
        <v>ZK108.K356.Analysis code</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4">
      <c r="A2658" t="s">
        <v>3189</v>
      </c>
      <c r="B2658" t="str">
        <f t="shared" si="124"/>
        <v>ZK108.K357.Analysis code</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4">
      <c r="A2659" t="s">
        <v>3190</v>
      </c>
      <c r="B2659" t="str">
        <f t="shared" si="124"/>
        <v>ZK108.K358.Analysis code</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4">
      <c r="A2660" t="s">
        <v>3191</v>
      </c>
      <c r="B2660" t="str">
        <f t="shared" si="124"/>
        <v>ZK108.K359.Analysis code</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4">
      <c r="A2661" t="s">
        <v>3192</v>
      </c>
      <c r="B2661" t="str">
        <f t="shared" si="124"/>
        <v>ZK108.K360.Analysis code</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4">
      <c r="A2662" t="s">
        <v>3193</v>
      </c>
      <c r="B2662" t="str">
        <f t="shared" si="124"/>
        <v>ZK108.K361.Analysis code</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4">
      <c r="A2663" t="s">
        <v>3194</v>
      </c>
      <c r="B2663" t="str">
        <f t="shared" si="124"/>
        <v>ZK108.K362.Analysis code</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4">
      <c r="A2664" t="s">
        <v>3195</v>
      </c>
      <c r="B2664" t="str">
        <f t="shared" si="124"/>
        <v>ZK108.K363.Analysis code</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4">
      <c r="A2665" t="s">
        <v>3196</v>
      </c>
      <c r="B2665" t="str">
        <f t="shared" si="124"/>
        <v>ZK108.K364.Analysis code</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4">
      <c r="A2666" t="s">
        <v>3197</v>
      </c>
      <c r="B2666" t="str">
        <f t="shared" si="124"/>
        <v>ZK108.K365.Analysis code</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4">
      <c r="A2667" t="s">
        <v>3198</v>
      </c>
      <c r="B2667" t="str">
        <f t="shared" si="124"/>
        <v>ZK108.K366.Analysis code</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4">
      <c r="A2668" t="s">
        <v>3199</v>
      </c>
      <c r="B2668" t="str">
        <f t="shared" si="124"/>
        <v>ZK108.K367.Analysis code</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4">
      <c r="A2669" t="s">
        <v>3200</v>
      </c>
      <c r="B2669" t="str">
        <f t="shared" si="124"/>
        <v>ZK108.K368.Analysis code</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4">
      <c r="A2670" t="s">
        <v>3201</v>
      </c>
      <c r="B2670" t="str">
        <f t="shared" si="124"/>
        <v>ZK108.K369.Analysis code</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4">
      <c r="A2671" t="s">
        <v>3202</v>
      </c>
      <c r="B2671" t="str">
        <f t="shared" si="124"/>
        <v>ZK108.K370.Analysis code</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4">
      <c r="A2672" t="s">
        <v>3203</v>
      </c>
      <c r="B2672" t="str">
        <f t="shared" si="124"/>
        <v>ZK108.K371.Analysis code</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4">
      <c r="A2673" t="s">
        <v>3204</v>
      </c>
      <c r="B2673" t="str">
        <f t="shared" si="124"/>
        <v>ZK108.K372.Analysis code</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4">
      <c r="A2674" t="s">
        <v>3205</v>
      </c>
      <c r="B2674" t="str">
        <f t="shared" si="124"/>
        <v>ZK108.K373.Analysis code</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4">
      <c r="A2675" t="s">
        <v>3206</v>
      </c>
      <c r="B2675" t="str">
        <f t="shared" si="124"/>
        <v>ZK108.K374.Analysis code</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4">
      <c r="A2676" t="s">
        <v>3207</v>
      </c>
      <c r="B2676" t="str">
        <f t="shared" si="124"/>
        <v>ZK108.K375.Analysis code</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4">
      <c r="A2677" t="s">
        <v>3208</v>
      </c>
      <c r="B2677" t="str">
        <f t="shared" si="124"/>
        <v>ZK108.K376.Analysis code</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4">
      <c r="A2678" t="s">
        <v>3209</v>
      </c>
      <c r="B2678" t="str">
        <f t="shared" si="124"/>
        <v>ZK108.K377.Analysis code</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4">
      <c r="A2679" t="s">
        <v>3210</v>
      </c>
      <c r="B2679" t="str">
        <f t="shared" si="124"/>
        <v>ZK108.K378.Analysis code</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4">
      <c r="A2680" t="s">
        <v>3211</v>
      </c>
      <c r="B2680" t="str">
        <f t="shared" si="124"/>
        <v>ZK108.K379.Analysis code</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4">
      <c r="A2681" t="s">
        <v>3212</v>
      </c>
      <c r="B2681" t="str">
        <f t="shared" si="124"/>
        <v>ZK108.K380.Analysis code</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4">
      <c r="A2682" t="s">
        <v>3213</v>
      </c>
      <c r="B2682" t="str">
        <f t="shared" si="124"/>
        <v>ZK108.K381.Analysis code</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4">
      <c r="A2683" t="s">
        <v>3214</v>
      </c>
      <c r="B2683" t="str">
        <f t="shared" si="124"/>
        <v>ZK108.K382.Analysis code</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4">
      <c r="A2684" t="s">
        <v>3215</v>
      </c>
      <c r="B2684" t="str">
        <f t="shared" si="124"/>
        <v>ZK108.K383.Analysis code</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4">
      <c r="A2685" t="s">
        <v>3216</v>
      </c>
      <c r="B2685" t="str">
        <f t="shared" si="124"/>
        <v>ZK108.K384.Analysis code</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4">
      <c r="A2686" t="s">
        <v>3217</v>
      </c>
      <c r="B2686" t="str">
        <f t="shared" si="124"/>
        <v>ZK108.K385.Analysis code</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4">
      <c r="A2687" t="s">
        <v>3218</v>
      </c>
      <c r="B2687" t="str">
        <f t="shared" si="124"/>
        <v>ZK108.K386.Analysis code</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4">
      <c r="A2688" t="s">
        <v>3219</v>
      </c>
      <c r="B2688" t="str">
        <f t="shared" si="124"/>
        <v>ZK108.K387.Analysis code</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4">
      <c r="A2689" t="s">
        <v>3220</v>
      </c>
      <c r="B2689" t="str">
        <f t="shared" si="124"/>
        <v>ZK108.K388.Analysis code</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4">
      <c r="A2690" t="s">
        <v>3221</v>
      </c>
      <c r="B2690" t="str">
        <f t="shared" si="124"/>
        <v>ZK108.K389.Analysis code</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4">
      <c r="A2691" t="s">
        <v>3222</v>
      </c>
      <c r="B2691" t="str">
        <f t="shared" ref="B2691:B2754" si="127">+A2691&amp;"."&amp;$A$1</f>
        <v>ZK108.K390.Analysis code</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4">
      <c r="A2692" t="s">
        <v>3223</v>
      </c>
      <c r="B2692" t="str">
        <f t="shared" si="127"/>
        <v>ZK108.K391.Analysis code</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4">
      <c r="A2693" t="s">
        <v>3224</v>
      </c>
      <c r="B2693" t="str">
        <f t="shared" si="127"/>
        <v>ZK108.K392.Analysis code</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4">
      <c r="A2694" t="s">
        <v>3225</v>
      </c>
      <c r="B2694" t="str">
        <f t="shared" si="127"/>
        <v>ZK108.K393.Analysis code</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4">
      <c r="A2695" t="s">
        <v>3226</v>
      </c>
      <c r="B2695" t="str">
        <f t="shared" si="127"/>
        <v>ZK108.K394.Analysis code</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4">
      <c r="A2696" t="s">
        <v>3227</v>
      </c>
      <c r="B2696" t="str">
        <f t="shared" si="127"/>
        <v>ZK108.K395.Analysis code</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4">
      <c r="A2697" t="s">
        <v>3228</v>
      </c>
      <c r="B2697" t="str">
        <f t="shared" si="127"/>
        <v>ZK108.K396.Analysis code</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4">
      <c r="A2698" t="s">
        <v>3229</v>
      </c>
      <c r="B2698" t="str">
        <f t="shared" si="127"/>
        <v>ZK108.K397.Analysis code</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4">
      <c r="A2699" t="s">
        <v>3230</v>
      </c>
      <c r="B2699" t="str">
        <f t="shared" si="127"/>
        <v>ZK108.K398.Analysis code</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4">
      <c r="A2700" t="s">
        <v>3231</v>
      </c>
      <c r="B2700" t="str">
        <f t="shared" si="127"/>
        <v>ZK108.K399.Analysis code</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4">
      <c r="A2701" t="s">
        <v>3232</v>
      </c>
      <c r="B2701" t="str">
        <f t="shared" si="127"/>
        <v>ZK109.K100.Analysis code</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 thickBot="1" x14ac:dyDescent="0.45">
      <c r="A2702" t="s">
        <v>3233</v>
      </c>
      <c r="B2702" t="str">
        <f t="shared" si="127"/>
        <v>ZK109.K101.Analysis code</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4">
      <c r="A2703" t="s">
        <v>3234</v>
      </c>
      <c r="B2703" t="str">
        <f t="shared" si="127"/>
        <v>ZK109.K102.Analysis code</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4">
      <c r="A2704" t="s">
        <v>3235</v>
      </c>
      <c r="B2704" t="str">
        <f t="shared" si="127"/>
        <v>ZK109.K103.Analysis code</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4">
      <c r="A2705" t="s">
        <v>3236</v>
      </c>
      <c r="B2705" t="str">
        <f t="shared" si="127"/>
        <v>ZK109.K104.Analysis code</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4">
      <c r="A2706" t="s">
        <v>3237</v>
      </c>
      <c r="B2706" t="str">
        <f t="shared" si="127"/>
        <v>ZK109.K105.Analysis code</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4">
      <c r="A2707" t="s">
        <v>3238</v>
      </c>
      <c r="B2707" t="str">
        <f t="shared" si="127"/>
        <v>ZK109.K106.Analysis code</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4">
      <c r="A2708" t="s">
        <v>3239</v>
      </c>
      <c r="B2708" t="str">
        <f t="shared" si="127"/>
        <v>ZK109.K107.Analysis code</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4">
      <c r="A2709" t="s">
        <v>3240</v>
      </c>
      <c r="B2709" t="str">
        <f t="shared" si="127"/>
        <v>ZK109.K108.Analysis code</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4">
      <c r="A2710" t="s">
        <v>3241</v>
      </c>
      <c r="B2710" t="str">
        <f t="shared" si="127"/>
        <v>ZK109.K109.Analysis code</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4">
      <c r="A2711" t="s">
        <v>3242</v>
      </c>
      <c r="B2711" t="str">
        <f t="shared" si="127"/>
        <v>ZK109.K110.Analysis code</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4">
      <c r="A2712" t="s">
        <v>3243</v>
      </c>
      <c r="B2712" t="str">
        <f t="shared" si="127"/>
        <v>ZK109.K111.Analysis code</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4">
      <c r="A2713" t="s">
        <v>3244</v>
      </c>
      <c r="B2713" t="str">
        <f t="shared" si="127"/>
        <v>ZK109.K112.Analysis code</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4">
      <c r="A2714" t="s">
        <v>3245</v>
      </c>
      <c r="B2714" t="str">
        <f t="shared" si="127"/>
        <v>ZK109.K113.Analysis code</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4">
      <c r="A2715" t="s">
        <v>3246</v>
      </c>
      <c r="B2715" t="str">
        <f t="shared" si="127"/>
        <v>ZK109.K114.Analysis code</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4">
      <c r="A2716" t="s">
        <v>3247</v>
      </c>
      <c r="B2716" t="str">
        <f t="shared" si="127"/>
        <v>ZK109.K115.Analysis code</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4">
      <c r="A2717" t="s">
        <v>3248</v>
      </c>
      <c r="B2717" t="str">
        <f t="shared" si="127"/>
        <v>ZK109.K116.Analysis code</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4">
      <c r="A2718" t="s">
        <v>3249</v>
      </c>
      <c r="B2718" t="str">
        <f t="shared" si="127"/>
        <v>ZK109.K117.Analysis code</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4">
      <c r="A2719" t="s">
        <v>3250</v>
      </c>
      <c r="B2719" t="str">
        <f t="shared" si="127"/>
        <v>ZK109.K118.Analysis code</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4">
      <c r="A2720" t="s">
        <v>3251</v>
      </c>
      <c r="B2720" t="str">
        <f t="shared" si="127"/>
        <v>ZK109.K119.Analysis code</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4">
      <c r="A2721" t="s">
        <v>3252</v>
      </c>
      <c r="B2721" t="str">
        <f t="shared" si="127"/>
        <v>ZK109.K120.Analysis code</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4">
      <c r="A2722" t="s">
        <v>3253</v>
      </c>
      <c r="B2722" t="str">
        <f t="shared" si="127"/>
        <v>ZK109.K121.Analysis code</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4">
      <c r="A2723" t="s">
        <v>3254</v>
      </c>
      <c r="B2723" t="str">
        <f t="shared" si="127"/>
        <v>ZK109.K122.Analysis code</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4">
      <c r="A2724" t="s">
        <v>3255</v>
      </c>
      <c r="B2724" t="str">
        <f t="shared" si="127"/>
        <v>ZK109.K123.Analysis code</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4">
      <c r="A2725" t="s">
        <v>3256</v>
      </c>
      <c r="B2725" t="str">
        <f t="shared" si="127"/>
        <v>ZK109.K124.Analysis code</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4">
      <c r="A2726" t="s">
        <v>3257</v>
      </c>
      <c r="B2726" t="str">
        <f t="shared" si="127"/>
        <v>ZK109.K125.Analysis code</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4">
      <c r="A2727" t="s">
        <v>3258</v>
      </c>
      <c r="B2727" t="str">
        <f t="shared" si="127"/>
        <v>ZK109.K126.Analysis code</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4">
      <c r="A2728" t="s">
        <v>3259</v>
      </c>
      <c r="B2728" t="str">
        <f t="shared" si="127"/>
        <v>ZK109.K127.Analysis code</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4">
      <c r="A2729" t="s">
        <v>3260</v>
      </c>
      <c r="B2729" t="str">
        <f t="shared" si="127"/>
        <v>ZK109.K128.Analysis code</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4">
      <c r="A2730" t="s">
        <v>3261</v>
      </c>
      <c r="B2730" t="str">
        <f t="shared" si="127"/>
        <v>ZK109.K129.Analysis code</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4">
      <c r="A2731" t="s">
        <v>3262</v>
      </c>
      <c r="B2731" t="str">
        <f t="shared" si="127"/>
        <v>ZK109.K130.Analysis code</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4">
      <c r="A2732" t="s">
        <v>3263</v>
      </c>
      <c r="B2732" t="str">
        <f t="shared" si="127"/>
        <v>ZK109.K131.Analysis code</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4">
      <c r="A2733" t="s">
        <v>3264</v>
      </c>
      <c r="B2733" t="str">
        <f t="shared" si="127"/>
        <v>ZK109.K132.Analysis code</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4">
      <c r="A2734" t="s">
        <v>3265</v>
      </c>
      <c r="B2734" t="str">
        <f t="shared" si="127"/>
        <v>ZK109.K133.Analysis code</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4">
      <c r="A2735" t="s">
        <v>3266</v>
      </c>
      <c r="B2735" t="str">
        <f t="shared" si="127"/>
        <v>ZK109.K134.Analysis code</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4">
      <c r="A2736" t="s">
        <v>3267</v>
      </c>
      <c r="B2736" t="str">
        <f t="shared" si="127"/>
        <v>ZK109.K135.Analysis code</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4">
      <c r="A2737" t="s">
        <v>3268</v>
      </c>
      <c r="B2737" t="str">
        <f t="shared" si="127"/>
        <v>ZK109.K136.Analysis code</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4">
      <c r="A2738" t="s">
        <v>3269</v>
      </c>
      <c r="B2738" t="str">
        <f t="shared" si="127"/>
        <v>ZK109.K137.Analysis code</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4">
      <c r="A2739" t="s">
        <v>3270</v>
      </c>
      <c r="B2739" t="str">
        <f t="shared" si="127"/>
        <v>ZK109.K138.Analysis code</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4">
      <c r="A2740" t="s">
        <v>3271</v>
      </c>
      <c r="B2740" t="str">
        <f t="shared" si="127"/>
        <v>ZK109.K139.Analysis code</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4">
      <c r="A2741" t="s">
        <v>3272</v>
      </c>
      <c r="B2741" t="str">
        <f t="shared" si="127"/>
        <v>ZK109.K140.Analysis code</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4">
      <c r="A2742" t="s">
        <v>3273</v>
      </c>
      <c r="B2742" t="str">
        <f t="shared" si="127"/>
        <v>ZK109.K141.Analysis code</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4">
      <c r="A2743" t="s">
        <v>3274</v>
      </c>
      <c r="B2743" t="str">
        <f t="shared" si="127"/>
        <v>ZK109.K142.Analysis code</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4">
      <c r="A2744" t="s">
        <v>3275</v>
      </c>
      <c r="B2744" t="str">
        <f t="shared" si="127"/>
        <v>ZK109.K143.Analysis code</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4">
      <c r="A2745" t="s">
        <v>3276</v>
      </c>
      <c r="B2745" t="str">
        <f t="shared" si="127"/>
        <v>ZK109.K144.Analysis code</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4">
      <c r="A2746" t="s">
        <v>3277</v>
      </c>
      <c r="B2746" t="str">
        <f t="shared" si="127"/>
        <v>ZK109.K145.Analysis code</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4">
      <c r="A2747" t="s">
        <v>3278</v>
      </c>
      <c r="B2747" t="str">
        <f t="shared" si="127"/>
        <v>ZK109.K146.Analysis code</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4">
      <c r="A2748" t="s">
        <v>3279</v>
      </c>
      <c r="B2748" t="str">
        <f t="shared" si="127"/>
        <v>ZK109.K147.Analysis code</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4">
      <c r="A2749" t="s">
        <v>3280</v>
      </c>
      <c r="B2749" t="str">
        <f t="shared" si="127"/>
        <v>ZK109.K148.Analysis code</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4">
      <c r="A2750" t="s">
        <v>3281</v>
      </c>
      <c r="B2750" t="str">
        <f t="shared" si="127"/>
        <v>ZK109.K149.Analysis code</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4">
      <c r="A2751" t="s">
        <v>3282</v>
      </c>
      <c r="B2751" t="str">
        <f t="shared" si="127"/>
        <v>ZK109.K150.Analysis code</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4">
      <c r="A2752" t="s">
        <v>3283</v>
      </c>
      <c r="B2752" t="str">
        <f t="shared" si="127"/>
        <v>ZK109.K151.Analysis code</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4">
      <c r="A2753" t="s">
        <v>3284</v>
      </c>
      <c r="B2753" t="str">
        <f t="shared" si="127"/>
        <v>ZK109.K152.Analysis code</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4">
      <c r="A2754" t="s">
        <v>3285</v>
      </c>
      <c r="B2754" t="str">
        <f t="shared" si="127"/>
        <v>ZK109.K153.Analysis code</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4">
      <c r="A2755" t="s">
        <v>3286</v>
      </c>
      <c r="B2755" t="str">
        <f t="shared" ref="B2755:B2818" si="130">+A2755&amp;"."&amp;$A$1</f>
        <v>ZK109.K154.Analysis code</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4">
      <c r="A2756" t="s">
        <v>3287</v>
      </c>
      <c r="B2756" t="str">
        <f t="shared" si="130"/>
        <v>ZK109.K155.Analysis code</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4">
      <c r="A2757" t="s">
        <v>3288</v>
      </c>
      <c r="B2757" t="str">
        <f t="shared" si="130"/>
        <v>ZK109.K156.Analysis code</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4">
      <c r="A2758" t="s">
        <v>3289</v>
      </c>
      <c r="B2758" t="str">
        <f t="shared" si="130"/>
        <v>ZK109.K157.Analysis code</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4">
      <c r="A2759" t="s">
        <v>3290</v>
      </c>
      <c r="B2759" t="str">
        <f t="shared" si="130"/>
        <v>ZK109.K158.Analysis code</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4">
      <c r="A2760" t="s">
        <v>3291</v>
      </c>
      <c r="B2760" t="str">
        <f t="shared" si="130"/>
        <v>ZK109.K159.Analysis code</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4">
      <c r="A2761" t="s">
        <v>3292</v>
      </c>
      <c r="B2761" t="str">
        <f t="shared" si="130"/>
        <v>ZK109.K160.Analysis code</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4">
      <c r="A2762" t="s">
        <v>3293</v>
      </c>
      <c r="B2762" t="str">
        <f t="shared" si="130"/>
        <v>ZK109.K161.Analysis code</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4">
      <c r="A2763" t="s">
        <v>3294</v>
      </c>
      <c r="B2763" t="str">
        <f t="shared" si="130"/>
        <v>ZK109.K162.Analysis code</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4">
      <c r="A2764" t="s">
        <v>3295</v>
      </c>
      <c r="B2764" t="str">
        <f t="shared" si="130"/>
        <v>ZK109.K163.Analysis code</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4">
      <c r="A2765" t="s">
        <v>3296</v>
      </c>
      <c r="B2765" t="str">
        <f t="shared" si="130"/>
        <v>ZK109.K164.Analysis code</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4">
      <c r="A2766" t="s">
        <v>3297</v>
      </c>
      <c r="B2766" t="str">
        <f t="shared" si="130"/>
        <v>ZK109.K165.Analysis code</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4">
      <c r="A2767" t="s">
        <v>3298</v>
      </c>
      <c r="B2767" t="str">
        <f t="shared" si="130"/>
        <v>ZK109.K166.Analysis code</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4">
      <c r="A2768" t="s">
        <v>3299</v>
      </c>
      <c r="B2768" t="str">
        <f t="shared" si="130"/>
        <v>ZK109.K167.Analysis code</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4">
      <c r="A2769" t="s">
        <v>3300</v>
      </c>
      <c r="B2769" t="str">
        <f t="shared" si="130"/>
        <v>ZK109.K168.Analysis code</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4">
      <c r="A2770" t="s">
        <v>3301</v>
      </c>
      <c r="B2770" t="str">
        <f t="shared" si="130"/>
        <v>ZK109.K169.Analysis code</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4">
      <c r="A2771" t="s">
        <v>3302</v>
      </c>
      <c r="B2771" t="str">
        <f t="shared" si="130"/>
        <v>ZK109.K170.Analysis code</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4">
      <c r="A2772" t="s">
        <v>3303</v>
      </c>
      <c r="B2772" t="str">
        <f t="shared" si="130"/>
        <v>ZK109.K171.Analysis code</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4">
      <c r="A2773" t="s">
        <v>3304</v>
      </c>
      <c r="B2773" t="str">
        <f t="shared" si="130"/>
        <v>ZK109.K172.Analysis code</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4">
      <c r="A2774" t="s">
        <v>3305</v>
      </c>
      <c r="B2774" t="str">
        <f t="shared" si="130"/>
        <v>ZK109.K173.Analysis code</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4">
      <c r="A2775" t="s">
        <v>3306</v>
      </c>
      <c r="B2775" t="str">
        <f t="shared" si="130"/>
        <v>ZK109.K174.Analysis code</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4">
      <c r="A2776" t="s">
        <v>3307</v>
      </c>
      <c r="B2776" t="str">
        <f t="shared" si="130"/>
        <v>ZK109.K175.Analysis code</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4">
      <c r="A2777" t="s">
        <v>3308</v>
      </c>
      <c r="B2777" t="str">
        <f t="shared" si="130"/>
        <v>ZK109.K176.Analysis code</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4">
      <c r="A2778" t="s">
        <v>3309</v>
      </c>
      <c r="B2778" t="str">
        <f t="shared" si="130"/>
        <v>ZK109.K177.Analysis code</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4">
      <c r="A2779" t="s">
        <v>3310</v>
      </c>
      <c r="B2779" t="str">
        <f t="shared" si="130"/>
        <v>ZK109.K178.Analysis code</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4">
      <c r="A2780" t="s">
        <v>3311</v>
      </c>
      <c r="B2780" t="str">
        <f t="shared" si="130"/>
        <v>ZK109.K179.Analysis code</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4">
      <c r="A2781" t="s">
        <v>3312</v>
      </c>
      <c r="B2781" t="str">
        <f t="shared" si="130"/>
        <v>ZK109.K180.Analysis code</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4">
      <c r="A2782" t="s">
        <v>3313</v>
      </c>
      <c r="B2782" t="str">
        <f t="shared" si="130"/>
        <v>ZK109.K181.Analysis code</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4">
      <c r="A2783" t="s">
        <v>3314</v>
      </c>
      <c r="B2783" t="str">
        <f t="shared" si="130"/>
        <v>ZK109.K182.Analysis code</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4">
      <c r="A2784" t="s">
        <v>3315</v>
      </c>
      <c r="B2784" t="str">
        <f t="shared" si="130"/>
        <v>ZK109.K183.Analysis code</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4">
      <c r="A2785" t="s">
        <v>3316</v>
      </c>
      <c r="B2785" t="str">
        <f t="shared" si="130"/>
        <v>ZK109.K184.Analysis code</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4">
      <c r="A2786" t="s">
        <v>3317</v>
      </c>
      <c r="B2786" t="str">
        <f t="shared" si="130"/>
        <v>ZK109.K185.Analysis code</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4">
      <c r="A2787" t="s">
        <v>3318</v>
      </c>
      <c r="B2787" t="str">
        <f t="shared" si="130"/>
        <v>ZK109.K186.Analysis code</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4">
      <c r="A2788" t="s">
        <v>3319</v>
      </c>
      <c r="B2788" t="str">
        <f t="shared" si="130"/>
        <v>ZK109.K187.Analysis code</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4">
      <c r="A2789" t="s">
        <v>3320</v>
      </c>
      <c r="B2789" t="str">
        <f t="shared" si="130"/>
        <v>ZK109.K188.Analysis code</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4">
      <c r="A2790" t="s">
        <v>3321</v>
      </c>
      <c r="B2790" t="str">
        <f t="shared" si="130"/>
        <v>ZK109.K189.Analysis code</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4">
      <c r="A2791" t="s">
        <v>3322</v>
      </c>
      <c r="B2791" t="str">
        <f t="shared" si="130"/>
        <v>ZK109.K190.Analysis code</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4">
      <c r="A2792" t="s">
        <v>3323</v>
      </c>
      <c r="B2792" t="str">
        <f t="shared" si="130"/>
        <v>ZK109.K191.Analysis code</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4">
      <c r="A2793" t="s">
        <v>3324</v>
      </c>
      <c r="B2793" t="str">
        <f t="shared" si="130"/>
        <v>ZK109.K192.Analysis code</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4">
      <c r="A2794" t="s">
        <v>3325</v>
      </c>
      <c r="B2794" t="str">
        <f t="shared" si="130"/>
        <v>ZK109.K193.Analysis code</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4">
      <c r="A2795" t="s">
        <v>3326</v>
      </c>
      <c r="B2795" t="str">
        <f t="shared" si="130"/>
        <v>ZK109.K194.Analysis code</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4">
      <c r="A2796" t="s">
        <v>3327</v>
      </c>
      <c r="B2796" t="str">
        <f t="shared" si="130"/>
        <v>ZK109.K195.Analysis code</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4">
      <c r="A2797" t="s">
        <v>3328</v>
      </c>
      <c r="B2797" t="str">
        <f t="shared" si="130"/>
        <v>ZK109.K196.Analysis code</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4">
      <c r="A2798" t="s">
        <v>3329</v>
      </c>
      <c r="B2798" t="str">
        <f t="shared" si="130"/>
        <v>ZK109.K197.Analysis code</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4">
      <c r="A2799" t="s">
        <v>3330</v>
      </c>
      <c r="B2799" t="str">
        <f t="shared" si="130"/>
        <v>ZK109.K198.Analysis code</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4">
      <c r="A2800" t="s">
        <v>3331</v>
      </c>
      <c r="B2800" t="str">
        <f t="shared" si="130"/>
        <v>ZK109.K199.Analysis code</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4">
      <c r="A2801" t="s">
        <v>3332</v>
      </c>
      <c r="B2801" t="str">
        <f t="shared" si="130"/>
        <v>ZK109.K200.Analysis code</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 thickBot="1" x14ac:dyDescent="0.45">
      <c r="A2802" t="s">
        <v>3333</v>
      </c>
      <c r="B2802" t="str">
        <f t="shared" si="130"/>
        <v>ZK109.K201.Analysis code</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4">
      <c r="A2803" t="s">
        <v>3334</v>
      </c>
      <c r="B2803" t="str">
        <f t="shared" si="130"/>
        <v>ZK109.K202.Analysis code</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4">
      <c r="A2804" t="s">
        <v>3335</v>
      </c>
      <c r="B2804" t="str">
        <f t="shared" si="130"/>
        <v>ZK109.K203.Analysis code</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4">
      <c r="A2805" t="s">
        <v>3336</v>
      </c>
      <c r="B2805" t="str">
        <f t="shared" si="130"/>
        <v>ZK109.K204.Analysis code</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4">
      <c r="A2806" t="s">
        <v>3337</v>
      </c>
      <c r="B2806" t="str">
        <f t="shared" si="130"/>
        <v>ZK109.K205.Analysis code</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4">
      <c r="A2807" t="s">
        <v>3338</v>
      </c>
      <c r="B2807" t="str">
        <f t="shared" si="130"/>
        <v>ZK109.K206.Analysis code</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4">
      <c r="A2808" t="s">
        <v>3339</v>
      </c>
      <c r="B2808" t="str">
        <f t="shared" si="130"/>
        <v>ZK109.K207.Analysis code</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4">
      <c r="A2809" t="s">
        <v>3340</v>
      </c>
      <c r="B2809" t="str">
        <f t="shared" si="130"/>
        <v>ZK109.K208.Analysis code</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4">
      <c r="A2810" t="s">
        <v>3341</v>
      </c>
      <c r="B2810" t="str">
        <f t="shared" si="130"/>
        <v>ZK109.K209.Analysis code</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4">
      <c r="A2811" t="s">
        <v>3342</v>
      </c>
      <c r="B2811" t="str">
        <f t="shared" si="130"/>
        <v>ZK109.K210.Analysis code</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4">
      <c r="A2812" t="s">
        <v>3343</v>
      </c>
      <c r="B2812" t="str">
        <f t="shared" si="130"/>
        <v>ZK109.K211.Analysis code</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4">
      <c r="A2813" t="s">
        <v>3344</v>
      </c>
      <c r="B2813" t="str">
        <f t="shared" si="130"/>
        <v>ZK109.K212.Analysis code</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4">
      <c r="A2814" t="s">
        <v>3345</v>
      </c>
      <c r="B2814" t="str">
        <f t="shared" si="130"/>
        <v>ZK109.K213.Analysis code</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4">
      <c r="A2815" t="s">
        <v>3346</v>
      </c>
      <c r="B2815" t="str">
        <f t="shared" si="130"/>
        <v>ZK109.K214.Analysis code</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4">
      <c r="A2816" t="s">
        <v>3347</v>
      </c>
      <c r="B2816" t="str">
        <f t="shared" si="130"/>
        <v>ZK109.K215.Analysis code</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4">
      <c r="A2817" t="s">
        <v>3348</v>
      </c>
      <c r="B2817" t="str">
        <f t="shared" si="130"/>
        <v>ZK109.K216.Analysis code</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4">
      <c r="A2818" t="s">
        <v>3349</v>
      </c>
      <c r="B2818" t="str">
        <f t="shared" si="130"/>
        <v>ZK109.K217.Analysis code</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4">
      <c r="A2819" t="s">
        <v>3350</v>
      </c>
      <c r="B2819" t="str">
        <f t="shared" ref="B2819:B2882" si="133">+A2819&amp;"."&amp;$A$1</f>
        <v>ZK109.K218.Analysis code</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4">
      <c r="A2820" t="s">
        <v>3351</v>
      </c>
      <c r="B2820" t="str">
        <f t="shared" si="133"/>
        <v>ZK109.K219.Analysis code</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4">
      <c r="A2821" t="s">
        <v>3352</v>
      </c>
      <c r="B2821" t="str">
        <f t="shared" si="133"/>
        <v>ZK109.K220.Analysis code</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4">
      <c r="A2822" t="s">
        <v>3353</v>
      </c>
      <c r="B2822" t="str">
        <f t="shared" si="133"/>
        <v>ZK109.K221.Analysis code</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4">
      <c r="A2823" t="s">
        <v>3354</v>
      </c>
      <c r="B2823" t="str">
        <f t="shared" si="133"/>
        <v>ZK109.K222.Analysis code</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4">
      <c r="A2824" t="s">
        <v>3355</v>
      </c>
      <c r="B2824" t="str">
        <f t="shared" si="133"/>
        <v>ZK109.K223.Analysis code</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4">
      <c r="A2825" t="s">
        <v>3356</v>
      </c>
      <c r="B2825" t="str">
        <f t="shared" si="133"/>
        <v>ZK109.K224.Analysis code</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4">
      <c r="A2826" t="s">
        <v>3357</v>
      </c>
      <c r="B2826" t="str">
        <f t="shared" si="133"/>
        <v>ZK109.K225.Analysis code</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4">
      <c r="A2827" t="s">
        <v>3358</v>
      </c>
      <c r="B2827" t="str">
        <f t="shared" si="133"/>
        <v>ZK109.K226.Analysis code</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4">
      <c r="A2828" t="s">
        <v>3359</v>
      </c>
      <c r="B2828" t="str">
        <f t="shared" si="133"/>
        <v>ZK109.K227.Analysis code</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4">
      <c r="A2829" t="s">
        <v>3360</v>
      </c>
      <c r="B2829" t="str">
        <f t="shared" si="133"/>
        <v>ZK109.K228.Analysis code</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4">
      <c r="A2830" t="s">
        <v>3361</v>
      </c>
      <c r="B2830" t="str">
        <f t="shared" si="133"/>
        <v>ZK109.K229.Analysis code</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4">
      <c r="A2831" t="s">
        <v>3362</v>
      </c>
      <c r="B2831" t="str">
        <f t="shared" si="133"/>
        <v>ZK109.K230.Analysis code</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4">
      <c r="A2832" t="s">
        <v>3363</v>
      </c>
      <c r="B2832" t="str">
        <f t="shared" si="133"/>
        <v>ZK109.K231.Analysis code</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4">
      <c r="A2833" t="s">
        <v>3364</v>
      </c>
      <c r="B2833" t="str">
        <f t="shared" si="133"/>
        <v>ZK109.K232.Analysis code</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4">
      <c r="A2834" t="s">
        <v>3365</v>
      </c>
      <c r="B2834" t="str">
        <f t="shared" si="133"/>
        <v>ZK109.K233.Analysis code</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4">
      <c r="A2835" t="s">
        <v>3366</v>
      </c>
      <c r="B2835" t="str">
        <f t="shared" si="133"/>
        <v>ZK109.K234.Analysis code</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4">
      <c r="A2836" t="s">
        <v>3367</v>
      </c>
      <c r="B2836" t="str">
        <f t="shared" si="133"/>
        <v>ZK109.K235.Analysis code</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4">
      <c r="A2837" t="s">
        <v>3368</v>
      </c>
      <c r="B2837" t="str">
        <f t="shared" si="133"/>
        <v>ZK109.K236.Analysis code</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4">
      <c r="A2838" t="s">
        <v>3369</v>
      </c>
      <c r="B2838" t="str">
        <f t="shared" si="133"/>
        <v>ZK109.K237.Analysis code</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4">
      <c r="A2839" t="s">
        <v>3370</v>
      </c>
      <c r="B2839" t="str">
        <f t="shared" si="133"/>
        <v>ZK109.K238.Analysis code</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4">
      <c r="A2840" t="s">
        <v>3371</v>
      </c>
      <c r="B2840" t="str">
        <f t="shared" si="133"/>
        <v>ZK109.K239.Analysis code</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4">
      <c r="A2841" t="s">
        <v>3372</v>
      </c>
      <c r="B2841" t="str">
        <f t="shared" si="133"/>
        <v>ZK109.K240.Analysis code</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4">
      <c r="A2842" t="s">
        <v>3373</v>
      </c>
      <c r="B2842" t="str">
        <f t="shared" si="133"/>
        <v>ZK109.K241.Analysis code</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4">
      <c r="A2843" t="s">
        <v>3374</v>
      </c>
      <c r="B2843" t="str">
        <f t="shared" si="133"/>
        <v>ZK109.K242.Analysis code</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4">
      <c r="A2844" t="s">
        <v>3375</v>
      </c>
      <c r="B2844" t="str">
        <f t="shared" si="133"/>
        <v>ZK109.K243.Analysis code</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4">
      <c r="A2845" t="s">
        <v>3376</v>
      </c>
      <c r="B2845" t="str">
        <f t="shared" si="133"/>
        <v>ZK109.K244.Analysis code</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4">
      <c r="A2846" t="s">
        <v>3377</v>
      </c>
      <c r="B2846" t="str">
        <f t="shared" si="133"/>
        <v>ZK109.K245.Analysis code</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4">
      <c r="A2847" t="s">
        <v>3378</v>
      </c>
      <c r="B2847" t="str">
        <f t="shared" si="133"/>
        <v>ZK109.K246.Analysis code</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4">
      <c r="A2848" t="s">
        <v>3379</v>
      </c>
      <c r="B2848" t="str">
        <f t="shared" si="133"/>
        <v>ZK109.K247.Analysis code</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4">
      <c r="A2849" t="s">
        <v>3380</v>
      </c>
      <c r="B2849" t="str">
        <f t="shared" si="133"/>
        <v>ZK109.K248.Analysis code</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4">
      <c r="A2850" t="s">
        <v>3381</v>
      </c>
      <c r="B2850" t="str">
        <f t="shared" si="133"/>
        <v>ZK109.K249.Analysis code</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4">
      <c r="A2851" t="s">
        <v>3382</v>
      </c>
      <c r="B2851" t="str">
        <f t="shared" si="133"/>
        <v>ZK109.K250.Analysis code</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4">
      <c r="A2852" t="s">
        <v>3383</v>
      </c>
      <c r="B2852" t="str">
        <f t="shared" si="133"/>
        <v>ZK109.K251.Analysis code</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4">
      <c r="A2853" t="s">
        <v>3384</v>
      </c>
      <c r="B2853" t="str">
        <f t="shared" si="133"/>
        <v>ZK109.K252.Analysis code</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4">
      <c r="A2854" t="s">
        <v>3385</v>
      </c>
      <c r="B2854" t="str">
        <f t="shared" si="133"/>
        <v>ZK109.K253.Analysis code</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4">
      <c r="A2855" t="s">
        <v>3386</v>
      </c>
      <c r="B2855" t="str">
        <f t="shared" si="133"/>
        <v>ZK109.K254.Analysis code</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4">
      <c r="A2856" t="s">
        <v>3387</v>
      </c>
      <c r="B2856" t="str">
        <f t="shared" si="133"/>
        <v>ZK109.K255.Analysis code</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4">
      <c r="A2857" t="s">
        <v>3388</v>
      </c>
      <c r="B2857" t="str">
        <f t="shared" si="133"/>
        <v>ZK109.K256.Analysis code</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4">
      <c r="A2858" t="s">
        <v>3389</v>
      </c>
      <c r="B2858" t="str">
        <f t="shared" si="133"/>
        <v>ZK109.K257.Analysis code</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4">
      <c r="A2859" t="s">
        <v>3390</v>
      </c>
      <c r="B2859" t="str">
        <f t="shared" si="133"/>
        <v>ZK109.K258.Analysis code</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4">
      <c r="A2860" t="s">
        <v>3391</v>
      </c>
      <c r="B2860" t="str">
        <f t="shared" si="133"/>
        <v>ZK109.K259.Analysis code</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4">
      <c r="A2861" t="s">
        <v>3392</v>
      </c>
      <c r="B2861" t="str">
        <f t="shared" si="133"/>
        <v>ZK109.K260.Analysis code</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4">
      <c r="A2862" t="s">
        <v>3393</v>
      </c>
      <c r="B2862" t="str">
        <f t="shared" si="133"/>
        <v>ZK109.K261.Analysis code</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4">
      <c r="A2863" t="s">
        <v>3394</v>
      </c>
      <c r="B2863" t="str">
        <f t="shared" si="133"/>
        <v>ZK109.K262.Analysis code</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4">
      <c r="A2864" t="s">
        <v>3395</v>
      </c>
      <c r="B2864" t="str">
        <f t="shared" si="133"/>
        <v>ZK109.K263.Analysis code</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4">
      <c r="A2865" t="s">
        <v>3396</v>
      </c>
      <c r="B2865" t="str">
        <f t="shared" si="133"/>
        <v>ZK109.K264.Analysis code</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4">
      <c r="A2866" t="s">
        <v>3397</v>
      </c>
      <c r="B2866" t="str">
        <f t="shared" si="133"/>
        <v>ZK109.K265.Analysis code</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4">
      <c r="A2867" t="s">
        <v>3398</v>
      </c>
      <c r="B2867" t="str">
        <f t="shared" si="133"/>
        <v>ZK109.K266.Analysis code</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4">
      <c r="A2868" t="s">
        <v>3399</v>
      </c>
      <c r="B2868" t="str">
        <f t="shared" si="133"/>
        <v>ZK109.K267.Analysis code</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4">
      <c r="A2869" t="s">
        <v>3400</v>
      </c>
      <c r="B2869" t="str">
        <f t="shared" si="133"/>
        <v>ZK109.K268.Analysis code</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4">
      <c r="A2870" t="s">
        <v>3401</v>
      </c>
      <c r="B2870" t="str">
        <f t="shared" si="133"/>
        <v>ZK109.K269.Analysis code</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4">
      <c r="A2871" t="s">
        <v>3402</v>
      </c>
      <c r="B2871" t="str">
        <f t="shared" si="133"/>
        <v>ZK109.K270.Analysis code</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4">
      <c r="A2872" t="s">
        <v>3403</v>
      </c>
      <c r="B2872" t="str">
        <f t="shared" si="133"/>
        <v>ZK109.K271.Analysis code</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4">
      <c r="A2873" t="s">
        <v>3404</v>
      </c>
      <c r="B2873" t="str">
        <f t="shared" si="133"/>
        <v>ZK109.K272.Analysis code</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4">
      <c r="A2874" t="s">
        <v>3405</v>
      </c>
      <c r="B2874" t="str">
        <f t="shared" si="133"/>
        <v>ZK109.K273.Analysis code</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4">
      <c r="A2875" t="s">
        <v>3406</v>
      </c>
      <c r="B2875" t="str">
        <f t="shared" si="133"/>
        <v>ZK109.K274.Analysis code</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4">
      <c r="A2876" t="s">
        <v>3407</v>
      </c>
      <c r="B2876" t="str">
        <f t="shared" si="133"/>
        <v>ZK109.K275.Analysis code</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4">
      <c r="A2877" t="s">
        <v>3408</v>
      </c>
      <c r="B2877" t="str">
        <f t="shared" si="133"/>
        <v>ZK109.K276.Analysis code</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4">
      <c r="A2878" t="s">
        <v>3409</v>
      </c>
      <c r="B2878" t="str">
        <f t="shared" si="133"/>
        <v>ZK109.K277.Analysis code</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4">
      <c r="A2879" t="s">
        <v>3410</v>
      </c>
      <c r="B2879" t="str">
        <f t="shared" si="133"/>
        <v>ZK109.K278.Analysis code</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4">
      <c r="A2880" t="s">
        <v>3411</v>
      </c>
      <c r="B2880" t="str">
        <f t="shared" si="133"/>
        <v>ZK109.K279.Analysis code</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4">
      <c r="A2881" t="s">
        <v>3412</v>
      </c>
      <c r="B2881" t="str">
        <f t="shared" si="133"/>
        <v>ZK109.K280.Analysis code</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4">
      <c r="A2882" t="s">
        <v>3413</v>
      </c>
      <c r="B2882" t="str">
        <f t="shared" si="133"/>
        <v>ZK109.K281.Analysis code</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4">
      <c r="A2883" t="s">
        <v>3414</v>
      </c>
      <c r="B2883" t="str">
        <f t="shared" ref="B2883:B2946" si="136">+A2883&amp;"."&amp;$A$1</f>
        <v>ZK109.K282.Analysis code</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4">
      <c r="A2884" t="s">
        <v>3415</v>
      </c>
      <c r="B2884" t="str">
        <f t="shared" si="136"/>
        <v>ZK109.K283.Analysis code</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4">
      <c r="A2885" t="s">
        <v>3416</v>
      </c>
      <c r="B2885" t="str">
        <f t="shared" si="136"/>
        <v>ZK109.K284.Analysis code</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4">
      <c r="A2886" t="s">
        <v>3417</v>
      </c>
      <c r="B2886" t="str">
        <f t="shared" si="136"/>
        <v>ZK109.K285.Analysis code</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4">
      <c r="A2887" t="s">
        <v>3418</v>
      </c>
      <c r="B2887" t="str">
        <f t="shared" si="136"/>
        <v>ZK109.K286.Analysis code</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4">
      <c r="A2888" t="s">
        <v>3419</v>
      </c>
      <c r="B2888" t="str">
        <f t="shared" si="136"/>
        <v>ZK109.K287.Analysis code</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4">
      <c r="A2889" t="s">
        <v>3420</v>
      </c>
      <c r="B2889" t="str">
        <f t="shared" si="136"/>
        <v>ZK109.K288.Analysis code</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4">
      <c r="A2890" t="s">
        <v>3421</v>
      </c>
      <c r="B2890" t="str">
        <f t="shared" si="136"/>
        <v>ZK109.K289.Analysis code</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4">
      <c r="A2891" t="s">
        <v>3422</v>
      </c>
      <c r="B2891" t="str">
        <f t="shared" si="136"/>
        <v>ZK109.K290.Analysis code</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4">
      <c r="A2892" t="s">
        <v>3423</v>
      </c>
      <c r="B2892" t="str">
        <f t="shared" si="136"/>
        <v>ZK109.K291.Analysis code</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4">
      <c r="A2893" t="s">
        <v>3424</v>
      </c>
      <c r="B2893" t="str">
        <f t="shared" si="136"/>
        <v>ZK109.K292.Analysis code</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4">
      <c r="A2894" t="s">
        <v>3425</v>
      </c>
      <c r="B2894" t="str">
        <f t="shared" si="136"/>
        <v>ZK109.K293.Analysis code</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4">
      <c r="A2895" t="s">
        <v>3426</v>
      </c>
      <c r="B2895" t="str">
        <f t="shared" si="136"/>
        <v>ZK109.K294.Analysis code</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4">
      <c r="A2896" t="s">
        <v>3427</v>
      </c>
      <c r="B2896" t="str">
        <f t="shared" si="136"/>
        <v>ZK109.K295.Analysis code</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4">
      <c r="A2897" t="s">
        <v>3428</v>
      </c>
      <c r="B2897" t="str">
        <f t="shared" si="136"/>
        <v>ZK109.K296.Analysis code</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4">
      <c r="A2898" t="s">
        <v>3429</v>
      </c>
      <c r="B2898" t="str">
        <f t="shared" si="136"/>
        <v>ZK109.K297.Analysis code</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4">
      <c r="A2899" t="s">
        <v>3430</v>
      </c>
      <c r="B2899" t="str">
        <f t="shared" si="136"/>
        <v>ZK109.K298.Analysis code</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4">
      <c r="A2900" t="s">
        <v>3431</v>
      </c>
      <c r="B2900" t="str">
        <f t="shared" si="136"/>
        <v>ZK109.K299.Analysis code</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4">
      <c r="A2901" t="s">
        <v>3432</v>
      </c>
      <c r="B2901" t="str">
        <f t="shared" si="136"/>
        <v>ZK109.K300.Analysis code</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 thickBot="1" x14ac:dyDescent="0.45">
      <c r="A2902" t="s">
        <v>3433</v>
      </c>
      <c r="B2902" t="str">
        <f t="shared" si="136"/>
        <v>ZK109.K301.Analysis code</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4">
      <c r="A2903" t="s">
        <v>3434</v>
      </c>
      <c r="B2903" t="str">
        <f t="shared" si="136"/>
        <v>ZK109.K302.Analysis code</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4">
      <c r="A2904" t="s">
        <v>3435</v>
      </c>
      <c r="B2904" t="str">
        <f t="shared" si="136"/>
        <v>ZK109.K303.Analysis code</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4">
      <c r="A2905" t="s">
        <v>3436</v>
      </c>
      <c r="B2905" t="str">
        <f t="shared" si="136"/>
        <v>ZK109.K304.Analysis code</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4">
      <c r="A2906" t="s">
        <v>3437</v>
      </c>
      <c r="B2906" t="str">
        <f t="shared" si="136"/>
        <v>ZK109.K305.Analysis code</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4">
      <c r="A2907" t="s">
        <v>3438</v>
      </c>
      <c r="B2907" t="str">
        <f t="shared" si="136"/>
        <v>ZK109.K306.Analysis code</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4">
      <c r="A2908" t="s">
        <v>3439</v>
      </c>
      <c r="B2908" t="str">
        <f t="shared" si="136"/>
        <v>ZK109.K307.Analysis code</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4">
      <c r="A2909" t="s">
        <v>3440</v>
      </c>
      <c r="B2909" t="str">
        <f t="shared" si="136"/>
        <v>ZK109.K308.Analysis code</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4">
      <c r="A2910" t="s">
        <v>3441</v>
      </c>
      <c r="B2910" t="str">
        <f t="shared" si="136"/>
        <v>ZK109.K309.Analysis code</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4">
      <c r="A2911" t="s">
        <v>3442</v>
      </c>
      <c r="B2911" t="str">
        <f t="shared" si="136"/>
        <v>ZK109.K310.Analysis code</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4">
      <c r="A2912" t="s">
        <v>3443</v>
      </c>
      <c r="B2912" t="str">
        <f t="shared" si="136"/>
        <v>ZK109.K311.Analysis code</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4">
      <c r="A2913" t="s">
        <v>3444</v>
      </c>
      <c r="B2913" t="str">
        <f t="shared" si="136"/>
        <v>ZK109.K312.Analysis code</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4">
      <c r="A2914" t="s">
        <v>3445</v>
      </c>
      <c r="B2914" t="str">
        <f t="shared" si="136"/>
        <v>ZK109.K313.Analysis code</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4">
      <c r="A2915" t="s">
        <v>3446</v>
      </c>
      <c r="B2915" t="str">
        <f t="shared" si="136"/>
        <v>ZK109.K314.Analysis code</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4">
      <c r="A2916" t="s">
        <v>3447</v>
      </c>
      <c r="B2916" t="str">
        <f t="shared" si="136"/>
        <v>ZK109.K315.Analysis code</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4">
      <c r="A2917" t="s">
        <v>3448</v>
      </c>
      <c r="B2917" t="str">
        <f t="shared" si="136"/>
        <v>ZK109.K316.Analysis code</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4">
      <c r="A2918" t="s">
        <v>3449</v>
      </c>
      <c r="B2918" t="str">
        <f t="shared" si="136"/>
        <v>ZK109.K317.Analysis code</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4">
      <c r="A2919" t="s">
        <v>3450</v>
      </c>
      <c r="B2919" t="str">
        <f t="shared" si="136"/>
        <v>ZK109.K318.Analysis code</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4">
      <c r="A2920" t="s">
        <v>3451</v>
      </c>
      <c r="B2920" t="str">
        <f t="shared" si="136"/>
        <v>ZK109.K319.Analysis code</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4">
      <c r="A2921" t="s">
        <v>3452</v>
      </c>
      <c r="B2921" t="str">
        <f t="shared" si="136"/>
        <v>ZK109.K320.Analysis code</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4">
      <c r="A2922" t="s">
        <v>3453</v>
      </c>
      <c r="B2922" t="str">
        <f t="shared" si="136"/>
        <v>ZK109.K321.Analysis code</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4">
      <c r="A2923" t="s">
        <v>3454</v>
      </c>
      <c r="B2923" t="str">
        <f t="shared" si="136"/>
        <v>ZK109.K322.Analysis code</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4">
      <c r="A2924" t="s">
        <v>3455</v>
      </c>
      <c r="B2924" t="str">
        <f t="shared" si="136"/>
        <v>ZK109.K323.Analysis code</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4">
      <c r="A2925" t="s">
        <v>3456</v>
      </c>
      <c r="B2925" t="str">
        <f t="shared" si="136"/>
        <v>ZK109.K324.Analysis code</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4">
      <c r="A2926" t="s">
        <v>3457</v>
      </c>
      <c r="B2926" t="str">
        <f t="shared" si="136"/>
        <v>ZK109.K325.Analysis code</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4">
      <c r="A2927" t="s">
        <v>3458</v>
      </c>
      <c r="B2927" t="str">
        <f t="shared" si="136"/>
        <v>ZK109.K326.Analysis code</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4">
      <c r="A2928" t="s">
        <v>3459</v>
      </c>
      <c r="B2928" t="str">
        <f t="shared" si="136"/>
        <v>ZK109.K327.Analysis code</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4">
      <c r="A2929" t="s">
        <v>3460</v>
      </c>
      <c r="B2929" t="str">
        <f t="shared" si="136"/>
        <v>ZK109.K328.Analysis code</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4">
      <c r="A2930" t="s">
        <v>3461</v>
      </c>
      <c r="B2930" t="str">
        <f t="shared" si="136"/>
        <v>ZK109.K329.Analysis code</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4">
      <c r="A2931" t="s">
        <v>3462</v>
      </c>
      <c r="B2931" t="str">
        <f t="shared" si="136"/>
        <v>ZK109.K330.Analysis code</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4">
      <c r="A2932" t="s">
        <v>3463</v>
      </c>
      <c r="B2932" t="str">
        <f t="shared" si="136"/>
        <v>ZK109.K331.Analysis code</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4">
      <c r="A2933" t="s">
        <v>3464</v>
      </c>
      <c r="B2933" t="str">
        <f t="shared" si="136"/>
        <v>ZK109.K332.Analysis code</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4">
      <c r="A2934" t="s">
        <v>3465</v>
      </c>
      <c r="B2934" t="str">
        <f t="shared" si="136"/>
        <v>ZK109.K333.Analysis code</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4">
      <c r="A2935" t="s">
        <v>3466</v>
      </c>
      <c r="B2935" t="str">
        <f t="shared" si="136"/>
        <v>ZK109.K334.Analysis code</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4">
      <c r="A2936" t="s">
        <v>3467</v>
      </c>
      <c r="B2936" t="str">
        <f t="shared" si="136"/>
        <v>ZK109.K335.Analysis code</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4">
      <c r="A2937" t="s">
        <v>3468</v>
      </c>
      <c r="B2937" t="str">
        <f t="shared" si="136"/>
        <v>ZK109.K336.Analysis code</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4">
      <c r="A2938" t="s">
        <v>3469</v>
      </c>
      <c r="B2938" t="str">
        <f t="shared" si="136"/>
        <v>ZK109.K337.Analysis code</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4">
      <c r="A2939" t="s">
        <v>3470</v>
      </c>
      <c r="B2939" t="str">
        <f t="shared" si="136"/>
        <v>ZK109.K338.Analysis code</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4">
      <c r="A2940" t="s">
        <v>3471</v>
      </c>
      <c r="B2940" t="str">
        <f t="shared" si="136"/>
        <v>ZK109.K339.Analysis code</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4">
      <c r="A2941" t="s">
        <v>3472</v>
      </c>
      <c r="B2941" t="str">
        <f t="shared" si="136"/>
        <v>ZK109.K340.Analysis code</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4">
      <c r="A2942" t="s">
        <v>3473</v>
      </c>
      <c r="B2942" t="str">
        <f t="shared" si="136"/>
        <v>ZK109.K341.Analysis code</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4">
      <c r="A2943" t="s">
        <v>3474</v>
      </c>
      <c r="B2943" t="str">
        <f t="shared" si="136"/>
        <v>ZK109.K342.Analysis code</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4">
      <c r="A2944" t="s">
        <v>3475</v>
      </c>
      <c r="B2944" t="str">
        <f t="shared" si="136"/>
        <v>ZK109.K343.Analysis code</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4">
      <c r="A2945" t="s">
        <v>3476</v>
      </c>
      <c r="B2945" t="str">
        <f t="shared" si="136"/>
        <v>ZK109.K344.Analysis code</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4">
      <c r="A2946" t="s">
        <v>3477</v>
      </c>
      <c r="B2946" t="str">
        <f t="shared" si="136"/>
        <v>ZK109.K345.Analysis code</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4">
      <c r="A2947" t="s">
        <v>3478</v>
      </c>
      <c r="B2947" t="str">
        <f t="shared" ref="B2947:B3010" si="139">+A2947&amp;"."&amp;$A$1</f>
        <v>ZK109.K346.Analysis code</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4">
      <c r="A2948" t="s">
        <v>3479</v>
      </c>
      <c r="B2948" t="str">
        <f t="shared" si="139"/>
        <v>ZK109.K347.Analysis code</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4">
      <c r="A2949" t="s">
        <v>3480</v>
      </c>
      <c r="B2949" t="str">
        <f t="shared" si="139"/>
        <v>ZK109.K348.Analysis code</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4">
      <c r="A2950" t="s">
        <v>3481</v>
      </c>
      <c r="B2950" t="str">
        <f t="shared" si="139"/>
        <v>ZK109.K349.Analysis code</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4">
      <c r="A2951" t="s">
        <v>3482</v>
      </c>
      <c r="B2951" t="str">
        <f t="shared" si="139"/>
        <v>ZK109.K350.Analysis code</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4">
      <c r="A2952" t="s">
        <v>3483</v>
      </c>
      <c r="B2952" t="str">
        <f t="shared" si="139"/>
        <v>ZK109.K351.Analysis code</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4">
      <c r="A2953" t="s">
        <v>3484</v>
      </c>
      <c r="B2953" t="str">
        <f t="shared" si="139"/>
        <v>ZK109.K352.Analysis code</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4">
      <c r="A2954" t="s">
        <v>3485</v>
      </c>
      <c r="B2954" t="str">
        <f t="shared" si="139"/>
        <v>ZK109.K353.Analysis code</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4">
      <c r="A2955" t="s">
        <v>3486</v>
      </c>
      <c r="B2955" t="str">
        <f t="shared" si="139"/>
        <v>ZK109.K354.Analysis code</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4">
      <c r="A2956" t="s">
        <v>3487</v>
      </c>
      <c r="B2956" t="str">
        <f t="shared" si="139"/>
        <v>ZK109.K355.Analysis code</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4">
      <c r="A2957" t="s">
        <v>3488</v>
      </c>
      <c r="B2957" t="str">
        <f t="shared" si="139"/>
        <v>ZK109.K356.Analysis code</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4">
      <c r="A2958" t="s">
        <v>3489</v>
      </c>
      <c r="B2958" t="str">
        <f t="shared" si="139"/>
        <v>ZK109.K357.Analysis code</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4">
      <c r="A2959" t="s">
        <v>3490</v>
      </c>
      <c r="B2959" t="str">
        <f t="shared" si="139"/>
        <v>ZK109.K358.Analysis code</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4">
      <c r="A2960" t="s">
        <v>3491</v>
      </c>
      <c r="B2960" t="str">
        <f t="shared" si="139"/>
        <v>ZK109.K359.Analysis code</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4">
      <c r="A2961" t="s">
        <v>3492</v>
      </c>
      <c r="B2961" t="str">
        <f t="shared" si="139"/>
        <v>ZK109.K360.Analysis code</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4">
      <c r="A2962" t="s">
        <v>3493</v>
      </c>
      <c r="B2962" t="str">
        <f t="shared" si="139"/>
        <v>ZK109.K361.Analysis code</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4">
      <c r="A2963" t="s">
        <v>3494</v>
      </c>
      <c r="B2963" t="str">
        <f t="shared" si="139"/>
        <v>ZK109.K362.Analysis code</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4">
      <c r="A2964" t="s">
        <v>3495</v>
      </c>
      <c r="B2964" t="str">
        <f t="shared" si="139"/>
        <v>ZK109.K363.Analysis code</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4">
      <c r="A2965" t="s">
        <v>3496</v>
      </c>
      <c r="B2965" t="str">
        <f t="shared" si="139"/>
        <v>ZK109.K364.Analysis code</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4">
      <c r="A2966" t="s">
        <v>3497</v>
      </c>
      <c r="B2966" t="str">
        <f t="shared" si="139"/>
        <v>ZK109.K365.Analysis code</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4">
      <c r="A2967" t="s">
        <v>3498</v>
      </c>
      <c r="B2967" t="str">
        <f t="shared" si="139"/>
        <v>ZK109.K366.Analysis code</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4">
      <c r="A2968" t="s">
        <v>3499</v>
      </c>
      <c r="B2968" t="str">
        <f t="shared" si="139"/>
        <v>ZK109.K367.Analysis code</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4">
      <c r="A2969" t="s">
        <v>3500</v>
      </c>
      <c r="B2969" t="str">
        <f t="shared" si="139"/>
        <v>ZK109.K368.Analysis code</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4">
      <c r="A2970" t="s">
        <v>3501</v>
      </c>
      <c r="B2970" t="str">
        <f t="shared" si="139"/>
        <v>ZK109.K369.Analysis code</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4">
      <c r="A2971" t="s">
        <v>3502</v>
      </c>
      <c r="B2971" t="str">
        <f t="shared" si="139"/>
        <v>ZK109.K370.Analysis code</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4">
      <c r="A2972" t="s">
        <v>3503</v>
      </c>
      <c r="B2972" t="str">
        <f t="shared" si="139"/>
        <v>ZK109.K371.Analysis code</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4">
      <c r="A2973" t="s">
        <v>3504</v>
      </c>
      <c r="B2973" t="str">
        <f t="shared" si="139"/>
        <v>ZK109.K372.Analysis code</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4">
      <c r="A2974" t="s">
        <v>3505</v>
      </c>
      <c r="B2974" t="str">
        <f t="shared" si="139"/>
        <v>ZK109.K373.Analysis code</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4">
      <c r="A2975" t="s">
        <v>3506</v>
      </c>
      <c r="B2975" t="str">
        <f t="shared" si="139"/>
        <v>ZK109.K374.Analysis code</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4">
      <c r="A2976" t="s">
        <v>3507</v>
      </c>
      <c r="B2976" t="str">
        <f t="shared" si="139"/>
        <v>ZK109.K375.Analysis code</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4">
      <c r="A2977" t="s">
        <v>3508</v>
      </c>
      <c r="B2977" t="str">
        <f t="shared" si="139"/>
        <v>ZK109.K376.Analysis code</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4">
      <c r="A2978" t="s">
        <v>3509</v>
      </c>
      <c r="B2978" t="str">
        <f t="shared" si="139"/>
        <v>ZK109.K377.Analysis code</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4">
      <c r="A2979" t="s">
        <v>3510</v>
      </c>
      <c r="B2979" t="str">
        <f t="shared" si="139"/>
        <v>ZK109.K378.Analysis code</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4">
      <c r="A2980" t="s">
        <v>3511</v>
      </c>
      <c r="B2980" t="str">
        <f t="shared" si="139"/>
        <v>ZK109.K379.Analysis code</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4">
      <c r="A2981" t="s">
        <v>3512</v>
      </c>
      <c r="B2981" t="str">
        <f t="shared" si="139"/>
        <v>ZK109.K380.Analysis code</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4">
      <c r="A2982" t="s">
        <v>3513</v>
      </c>
      <c r="B2982" t="str">
        <f t="shared" si="139"/>
        <v>ZK109.K381.Analysis code</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4">
      <c r="A2983" t="s">
        <v>3514</v>
      </c>
      <c r="B2983" t="str">
        <f t="shared" si="139"/>
        <v>ZK109.K382.Analysis code</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4">
      <c r="A2984" t="s">
        <v>3515</v>
      </c>
      <c r="B2984" t="str">
        <f t="shared" si="139"/>
        <v>ZK109.K383.Analysis code</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4">
      <c r="A2985" t="s">
        <v>3516</v>
      </c>
      <c r="B2985" t="str">
        <f t="shared" si="139"/>
        <v>ZK109.K384.Analysis code</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4">
      <c r="A2986" t="s">
        <v>3517</v>
      </c>
      <c r="B2986" t="str">
        <f t="shared" si="139"/>
        <v>ZK109.K385.Analysis code</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4">
      <c r="A2987" t="s">
        <v>3518</v>
      </c>
      <c r="B2987" t="str">
        <f t="shared" si="139"/>
        <v>ZK109.K386.Analysis code</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4">
      <c r="A2988" t="s">
        <v>3519</v>
      </c>
      <c r="B2988" t="str">
        <f t="shared" si="139"/>
        <v>ZK109.K387.Analysis code</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4">
      <c r="A2989" t="s">
        <v>3520</v>
      </c>
      <c r="B2989" t="str">
        <f t="shared" si="139"/>
        <v>ZK109.K388.Analysis code</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4">
      <c r="A2990" t="s">
        <v>3521</v>
      </c>
      <c r="B2990" t="str">
        <f t="shared" si="139"/>
        <v>ZK109.K389.Analysis code</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4">
      <c r="A2991" t="s">
        <v>3522</v>
      </c>
      <c r="B2991" t="str">
        <f t="shared" si="139"/>
        <v>ZK109.K390.Analysis code</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4">
      <c r="A2992" t="s">
        <v>3523</v>
      </c>
      <c r="B2992" t="str">
        <f t="shared" si="139"/>
        <v>ZK109.K391.Analysis code</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4">
      <c r="A2993" t="s">
        <v>3524</v>
      </c>
      <c r="B2993" t="str">
        <f t="shared" si="139"/>
        <v>ZK109.K392.Analysis code</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4">
      <c r="A2994" t="s">
        <v>3525</v>
      </c>
      <c r="B2994" t="str">
        <f t="shared" si="139"/>
        <v>ZK109.K393.Analysis code</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4">
      <c r="A2995" t="s">
        <v>3526</v>
      </c>
      <c r="B2995" t="str">
        <f t="shared" si="139"/>
        <v>ZK109.K394.Analysis code</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4">
      <c r="A2996" t="s">
        <v>3527</v>
      </c>
      <c r="B2996" t="str">
        <f t="shared" si="139"/>
        <v>ZK109.K395.Analysis code</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4">
      <c r="A2997" t="s">
        <v>3528</v>
      </c>
      <c r="B2997" t="str">
        <f t="shared" si="139"/>
        <v>ZK109.K396.Analysis code</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4">
      <c r="A2998" t="s">
        <v>3529</v>
      </c>
      <c r="B2998" t="str">
        <f t="shared" si="139"/>
        <v>ZK109.K397.Analysis code</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4">
      <c r="A2999" t="s">
        <v>3530</v>
      </c>
      <c r="B2999" t="str">
        <f t="shared" si="139"/>
        <v>ZK109.K398.Analysis code</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4">
      <c r="A3000" t="s">
        <v>3531</v>
      </c>
      <c r="B3000" t="str">
        <f t="shared" si="139"/>
        <v>ZK109.K399.Analysis code</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4">
      <c r="A3001" t="s">
        <v>3532</v>
      </c>
      <c r="B3001" t="str">
        <f t="shared" si="139"/>
        <v>ZK110.K100.Analysis code</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 thickBot="1" x14ac:dyDescent="0.45">
      <c r="A3002" t="s">
        <v>3533</v>
      </c>
      <c r="B3002" t="str">
        <f t="shared" si="139"/>
        <v>ZK110.K101.Analysis code</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4">
      <c r="A3003" t="s">
        <v>3534</v>
      </c>
      <c r="B3003" t="str">
        <f t="shared" si="139"/>
        <v>ZK110.K102.Analysis code</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4">
      <c r="A3004" t="s">
        <v>3535</v>
      </c>
      <c r="B3004" t="str">
        <f t="shared" si="139"/>
        <v>ZK110.K103.Analysis code</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4">
      <c r="A3005" t="s">
        <v>3536</v>
      </c>
      <c r="B3005" t="str">
        <f t="shared" si="139"/>
        <v>ZK110.K104.Analysis code</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4">
      <c r="A3006" t="s">
        <v>3537</v>
      </c>
      <c r="B3006" t="str">
        <f t="shared" si="139"/>
        <v>ZK110.K105.Analysis code</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4">
      <c r="A3007" t="s">
        <v>3538</v>
      </c>
      <c r="B3007" t="str">
        <f t="shared" si="139"/>
        <v>ZK110.K106.Analysis code</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4">
      <c r="A3008" t="s">
        <v>3539</v>
      </c>
      <c r="B3008" t="str">
        <f t="shared" si="139"/>
        <v>ZK110.K107.Analysis code</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4">
      <c r="A3009" t="s">
        <v>3540</v>
      </c>
      <c r="B3009" t="str">
        <f t="shared" si="139"/>
        <v>ZK110.K108.Analysis code</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4">
      <c r="A3010" t="s">
        <v>3541</v>
      </c>
      <c r="B3010" t="str">
        <f t="shared" si="139"/>
        <v>ZK110.K109.Analysis code</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4">
      <c r="A3011" t="s">
        <v>3542</v>
      </c>
      <c r="B3011" t="str">
        <f t="shared" ref="B3011:B3074" si="142">+A3011&amp;"."&amp;$A$1</f>
        <v>ZK110.K110.Analysis code</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4">
      <c r="A3012" t="s">
        <v>3543</v>
      </c>
      <c r="B3012" t="str">
        <f t="shared" si="142"/>
        <v>ZK110.K111.Analysis code</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4">
      <c r="A3013" t="s">
        <v>3544</v>
      </c>
      <c r="B3013" t="str">
        <f t="shared" si="142"/>
        <v>ZK110.K112.Analysis code</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4">
      <c r="A3014" t="s">
        <v>3545</v>
      </c>
      <c r="B3014" t="str">
        <f t="shared" si="142"/>
        <v>ZK110.K113.Analysis code</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4">
      <c r="A3015" t="s">
        <v>3546</v>
      </c>
      <c r="B3015" t="str">
        <f t="shared" si="142"/>
        <v>ZK110.K114.Analysis code</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4">
      <c r="A3016" t="s">
        <v>3547</v>
      </c>
      <c r="B3016" t="str">
        <f t="shared" si="142"/>
        <v>ZK110.K115.Analysis code</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4">
      <c r="A3017" t="s">
        <v>3548</v>
      </c>
      <c r="B3017" t="str">
        <f t="shared" si="142"/>
        <v>ZK110.K116.Analysis code</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4">
      <c r="A3018" t="s">
        <v>3549</v>
      </c>
      <c r="B3018" t="str">
        <f t="shared" si="142"/>
        <v>ZK110.K117.Analysis code</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4">
      <c r="A3019" t="s">
        <v>3550</v>
      </c>
      <c r="B3019" t="str">
        <f t="shared" si="142"/>
        <v>ZK110.K118.Analysis code</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4">
      <c r="A3020" t="s">
        <v>3551</v>
      </c>
      <c r="B3020" t="str">
        <f t="shared" si="142"/>
        <v>ZK110.K119.Analysis code</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4">
      <c r="A3021" t="s">
        <v>3552</v>
      </c>
      <c r="B3021" t="str">
        <f t="shared" si="142"/>
        <v>ZK110.K120.Analysis code</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4">
      <c r="A3022" t="s">
        <v>3553</v>
      </c>
      <c r="B3022" t="str">
        <f t="shared" si="142"/>
        <v>ZK110.K121.Analysis code</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4">
      <c r="A3023" t="s">
        <v>3554</v>
      </c>
      <c r="B3023" t="str">
        <f t="shared" si="142"/>
        <v>ZK110.K122.Analysis code</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4">
      <c r="A3024" t="s">
        <v>3555</v>
      </c>
      <c r="B3024" t="str">
        <f t="shared" si="142"/>
        <v>ZK110.K123.Analysis code</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4">
      <c r="A3025" t="s">
        <v>3556</v>
      </c>
      <c r="B3025" t="str">
        <f t="shared" si="142"/>
        <v>ZK110.K124.Analysis code</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4">
      <c r="A3026" t="s">
        <v>3557</v>
      </c>
      <c r="B3026" t="str">
        <f t="shared" si="142"/>
        <v>ZK110.K125.Analysis code</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4">
      <c r="A3027" t="s">
        <v>3558</v>
      </c>
      <c r="B3027" t="str">
        <f t="shared" si="142"/>
        <v>ZK110.K126.Analysis code</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4">
      <c r="A3028" t="s">
        <v>3559</v>
      </c>
      <c r="B3028" t="str">
        <f t="shared" si="142"/>
        <v>ZK110.K127.Analysis code</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4">
      <c r="A3029" t="s">
        <v>3560</v>
      </c>
      <c r="B3029" t="str">
        <f t="shared" si="142"/>
        <v>ZK110.K128.Analysis code</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4">
      <c r="A3030" t="s">
        <v>3561</v>
      </c>
      <c r="B3030" t="str">
        <f t="shared" si="142"/>
        <v>ZK110.K129.Analysis code</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4">
      <c r="A3031" t="s">
        <v>3562</v>
      </c>
      <c r="B3031" t="str">
        <f t="shared" si="142"/>
        <v>ZK110.K130.Analysis code</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4">
      <c r="A3032" t="s">
        <v>3563</v>
      </c>
      <c r="B3032" t="str">
        <f t="shared" si="142"/>
        <v>ZK110.K131.Analysis code</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4">
      <c r="A3033" t="s">
        <v>3564</v>
      </c>
      <c r="B3033" t="str">
        <f t="shared" si="142"/>
        <v>ZK110.K132.Analysis code</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4">
      <c r="A3034" t="s">
        <v>3565</v>
      </c>
      <c r="B3034" t="str">
        <f t="shared" si="142"/>
        <v>ZK110.K133.Analysis code</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4">
      <c r="A3035" t="s">
        <v>3566</v>
      </c>
      <c r="B3035" t="str">
        <f t="shared" si="142"/>
        <v>ZK110.K134.Analysis code</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4">
      <c r="A3036" t="s">
        <v>3567</v>
      </c>
      <c r="B3036" t="str">
        <f t="shared" si="142"/>
        <v>ZK110.K135.Analysis code</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4">
      <c r="A3037" t="s">
        <v>3568</v>
      </c>
      <c r="B3037" t="str">
        <f t="shared" si="142"/>
        <v>ZK110.K136.Analysis code</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4">
      <c r="A3038" t="s">
        <v>3569</v>
      </c>
      <c r="B3038" t="str">
        <f t="shared" si="142"/>
        <v>ZK110.K137.Analysis code</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4">
      <c r="A3039" t="s">
        <v>3570</v>
      </c>
      <c r="B3039" t="str">
        <f t="shared" si="142"/>
        <v>ZK110.K138.Analysis code</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4">
      <c r="A3040" t="s">
        <v>3571</v>
      </c>
      <c r="B3040" t="str">
        <f t="shared" si="142"/>
        <v>ZK110.K139.Analysis code</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4">
      <c r="A3041" t="s">
        <v>3572</v>
      </c>
      <c r="B3041" t="str">
        <f t="shared" si="142"/>
        <v>ZK110.K140.Analysis code</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4">
      <c r="A3042" t="s">
        <v>3573</v>
      </c>
      <c r="B3042" t="str">
        <f t="shared" si="142"/>
        <v>ZK110.K141.Analysis code</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4">
      <c r="A3043" t="s">
        <v>3574</v>
      </c>
      <c r="B3043" t="str">
        <f t="shared" si="142"/>
        <v>ZK110.K142.Analysis code</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4">
      <c r="A3044" t="s">
        <v>3575</v>
      </c>
      <c r="B3044" t="str">
        <f t="shared" si="142"/>
        <v>ZK110.K143.Analysis code</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4">
      <c r="A3045" t="s">
        <v>3576</v>
      </c>
      <c r="B3045" t="str">
        <f t="shared" si="142"/>
        <v>ZK110.K144.Analysis code</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4">
      <c r="A3046" t="s">
        <v>3577</v>
      </c>
      <c r="B3046" t="str">
        <f t="shared" si="142"/>
        <v>ZK110.K145.Analysis code</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4">
      <c r="A3047" t="s">
        <v>3578</v>
      </c>
      <c r="B3047" t="str">
        <f t="shared" si="142"/>
        <v>ZK110.K146.Analysis code</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4">
      <c r="A3048" t="s">
        <v>3579</v>
      </c>
      <c r="B3048" t="str">
        <f t="shared" si="142"/>
        <v>ZK110.K147.Analysis code</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4">
      <c r="A3049" t="s">
        <v>3580</v>
      </c>
      <c r="B3049" t="str">
        <f t="shared" si="142"/>
        <v>ZK110.K148.Analysis code</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4">
      <c r="A3050" t="s">
        <v>3581</v>
      </c>
      <c r="B3050" t="str">
        <f t="shared" si="142"/>
        <v>ZK110.K149.Analysis code</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4">
      <c r="A3051" t="s">
        <v>3582</v>
      </c>
      <c r="B3051" t="str">
        <f t="shared" si="142"/>
        <v>ZK110.K150.Analysis code</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4">
      <c r="A3052" t="s">
        <v>3583</v>
      </c>
      <c r="B3052" t="str">
        <f t="shared" si="142"/>
        <v>ZK110.K151.Analysis code</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4">
      <c r="A3053" t="s">
        <v>3584</v>
      </c>
      <c r="B3053" t="str">
        <f t="shared" si="142"/>
        <v>ZK110.K152.Analysis code</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4">
      <c r="A3054" t="s">
        <v>3585</v>
      </c>
      <c r="B3054" t="str">
        <f t="shared" si="142"/>
        <v>ZK110.K153.Analysis code</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4">
      <c r="A3055" t="s">
        <v>3586</v>
      </c>
      <c r="B3055" t="str">
        <f t="shared" si="142"/>
        <v>ZK110.K154.Analysis code</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4">
      <c r="A3056" t="s">
        <v>3587</v>
      </c>
      <c r="B3056" t="str">
        <f t="shared" si="142"/>
        <v>ZK110.K155.Analysis code</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4">
      <c r="A3057" t="s">
        <v>3588</v>
      </c>
      <c r="B3057" t="str">
        <f t="shared" si="142"/>
        <v>ZK110.K156.Analysis code</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4">
      <c r="A3058" t="s">
        <v>3589</v>
      </c>
      <c r="B3058" t="str">
        <f t="shared" si="142"/>
        <v>ZK110.K157.Analysis code</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4">
      <c r="A3059" t="s">
        <v>3590</v>
      </c>
      <c r="B3059" t="str">
        <f t="shared" si="142"/>
        <v>ZK110.K158.Analysis code</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4">
      <c r="A3060" t="s">
        <v>3591</v>
      </c>
      <c r="B3060" t="str">
        <f t="shared" si="142"/>
        <v>ZK110.K159.Analysis code</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4">
      <c r="A3061" t="s">
        <v>3592</v>
      </c>
      <c r="B3061" t="str">
        <f t="shared" si="142"/>
        <v>ZK110.K160.Analysis code</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4">
      <c r="A3062" t="s">
        <v>3593</v>
      </c>
      <c r="B3062" t="str">
        <f t="shared" si="142"/>
        <v>ZK110.K161.Analysis code</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4">
      <c r="A3063" t="s">
        <v>3594</v>
      </c>
      <c r="B3063" t="str">
        <f t="shared" si="142"/>
        <v>ZK110.K162.Analysis code</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4">
      <c r="A3064" t="s">
        <v>3595</v>
      </c>
      <c r="B3064" t="str">
        <f t="shared" si="142"/>
        <v>ZK110.K163.Analysis code</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4">
      <c r="A3065" t="s">
        <v>3596</v>
      </c>
      <c r="B3065" t="str">
        <f t="shared" si="142"/>
        <v>ZK110.K164.Analysis code</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4">
      <c r="A3066" t="s">
        <v>3597</v>
      </c>
      <c r="B3066" t="str">
        <f t="shared" si="142"/>
        <v>ZK110.K165.Analysis code</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4">
      <c r="A3067" t="s">
        <v>3598</v>
      </c>
      <c r="B3067" t="str">
        <f t="shared" si="142"/>
        <v>ZK110.K166.Analysis code</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4">
      <c r="A3068" t="s">
        <v>3599</v>
      </c>
      <c r="B3068" t="str">
        <f t="shared" si="142"/>
        <v>ZK110.K167.Analysis code</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4">
      <c r="A3069" t="s">
        <v>3600</v>
      </c>
      <c r="B3069" t="str">
        <f t="shared" si="142"/>
        <v>ZK110.K168.Analysis code</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4">
      <c r="A3070" t="s">
        <v>3601</v>
      </c>
      <c r="B3070" t="str">
        <f t="shared" si="142"/>
        <v>ZK110.K169.Analysis code</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4">
      <c r="A3071" t="s">
        <v>3602</v>
      </c>
      <c r="B3071" t="str">
        <f t="shared" si="142"/>
        <v>ZK110.K170.Analysis code</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4">
      <c r="A3072" t="s">
        <v>3603</v>
      </c>
      <c r="B3072" t="str">
        <f t="shared" si="142"/>
        <v>ZK110.K171.Analysis code</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4">
      <c r="A3073" t="s">
        <v>3604</v>
      </c>
      <c r="B3073" t="str">
        <f t="shared" si="142"/>
        <v>ZK110.K172.Analysis code</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4">
      <c r="A3074" t="s">
        <v>3605</v>
      </c>
      <c r="B3074" t="str">
        <f t="shared" si="142"/>
        <v>ZK110.K173.Analysis code</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4">
      <c r="A3075" t="s">
        <v>3606</v>
      </c>
      <c r="B3075" t="str">
        <f t="shared" ref="B3075:B3138" si="145">+A3075&amp;"."&amp;$A$1</f>
        <v>ZK110.K174.Analysis code</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4">
      <c r="A3076" t="s">
        <v>3607</v>
      </c>
      <c r="B3076" t="str">
        <f t="shared" si="145"/>
        <v>ZK110.K175.Analysis code</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4">
      <c r="A3077" t="s">
        <v>3608</v>
      </c>
      <c r="B3077" t="str">
        <f t="shared" si="145"/>
        <v>ZK110.K176.Analysis code</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4">
      <c r="A3078" t="s">
        <v>3609</v>
      </c>
      <c r="B3078" t="str">
        <f t="shared" si="145"/>
        <v>ZK110.K177.Analysis code</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4">
      <c r="A3079" t="s">
        <v>3610</v>
      </c>
      <c r="B3079" t="str">
        <f t="shared" si="145"/>
        <v>ZK110.K178.Analysis code</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4">
      <c r="A3080" t="s">
        <v>3611</v>
      </c>
      <c r="B3080" t="str">
        <f t="shared" si="145"/>
        <v>ZK110.K179.Analysis code</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4">
      <c r="A3081" t="s">
        <v>3612</v>
      </c>
      <c r="B3081" t="str">
        <f t="shared" si="145"/>
        <v>ZK110.K180.Analysis code</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4">
      <c r="A3082" t="s">
        <v>3613</v>
      </c>
      <c r="B3082" t="str">
        <f t="shared" si="145"/>
        <v>ZK110.K181.Analysis code</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4">
      <c r="A3083" t="s">
        <v>3614</v>
      </c>
      <c r="B3083" t="str">
        <f t="shared" si="145"/>
        <v>ZK110.K182.Analysis code</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4">
      <c r="A3084" t="s">
        <v>3615</v>
      </c>
      <c r="B3084" t="str">
        <f t="shared" si="145"/>
        <v>ZK110.K183.Analysis code</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4">
      <c r="A3085" t="s">
        <v>3616</v>
      </c>
      <c r="B3085" t="str">
        <f t="shared" si="145"/>
        <v>ZK110.K184.Analysis code</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4">
      <c r="A3086" t="s">
        <v>3617</v>
      </c>
      <c r="B3086" t="str">
        <f t="shared" si="145"/>
        <v>ZK110.K185.Analysis code</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4">
      <c r="A3087" t="s">
        <v>3618</v>
      </c>
      <c r="B3087" t="str">
        <f t="shared" si="145"/>
        <v>ZK110.K186.Analysis code</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4">
      <c r="A3088" t="s">
        <v>3619</v>
      </c>
      <c r="B3088" t="str">
        <f t="shared" si="145"/>
        <v>ZK110.K187.Analysis code</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4">
      <c r="A3089" t="s">
        <v>3620</v>
      </c>
      <c r="B3089" t="str">
        <f t="shared" si="145"/>
        <v>ZK110.K188.Analysis code</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4">
      <c r="A3090" t="s">
        <v>3621</v>
      </c>
      <c r="B3090" t="str">
        <f t="shared" si="145"/>
        <v>ZK110.K189.Analysis code</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4">
      <c r="A3091" t="s">
        <v>3622</v>
      </c>
      <c r="B3091" t="str">
        <f t="shared" si="145"/>
        <v>ZK110.K190.Analysis code</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4">
      <c r="A3092" t="s">
        <v>3623</v>
      </c>
      <c r="B3092" t="str">
        <f t="shared" si="145"/>
        <v>ZK110.K191.Analysis code</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4">
      <c r="A3093" t="s">
        <v>3624</v>
      </c>
      <c r="B3093" t="str">
        <f t="shared" si="145"/>
        <v>ZK110.K192.Analysis code</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4">
      <c r="A3094" t="s">
        <v>3625</v>
      </c>
      <c r="B3094" t="str">
        <f t="shared" si="145"/>
        <v>ZK110.K193.Analysis code</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4">
      <c r="A3095" t="s">
        <v>3626</v>
      </c>
      <c r="B3095" t="str">
        <f t="shared" si="145"/>
        <v>ZK110.K194.Analysis code</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4">
      <c r="A3096" t="s">
        <v>3627</v>
      </c>
      <c r="B3096" t="str">
        <f t="shared" si="145"/>
        <v>ZK110.K195.Analysis code</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4">
      <c r="A3097" t="s">
        <v>3628</v>
      </c>
      <c r="B3097" t="str">
        <f t="shared" si="145"/>
        <v>ZK110.K196.Analysis code</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4">
      <c r="A3098" t="s">
        <v>3629</v>
      </c>
      <c r="B3098" t="str">
        <f t="shared" si="145"/>
        <v>ZK110.K197.Analysis code</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4">
      <c r="A3099" t="s">
        <v>3630</v>
      </c>
      <c r="B3099" t="str">
        <f t="shared" si="145"/>
        <v>ZK110.K198.Analysis code</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4">
      <c r="A3100" t="s">
        <v>3631</v>
      </c>
      <c r="B3100" t="str">
        <f t="shared" si="145"/>
        <v>ZK110.K199.Analysis code</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4">
      <c r="A3101" t="s">
        <v>3632</v>
      </c>
      <c r="B3101" t="str">
        <f t="shared" si="145"/>
        <v>ZK110.K200.Analysis code</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 thickBot="1" x14ac:dyDescent="0.45">
      <c r="A3102" t="s">
        <v>3633</v>
      </c>
      <c r="B3102" t="str">
        <f t="shared" si="145"/>
        <v>ZK110.K201.Analysis code</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4">
      <c r="A3103" t="s">
        <v>3634</v>
      </c>
      <c r="B3103" t="str">
        <f t="shared" si="145"/>
        <v>ZK110.K202.Analysis code</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4">
      <c r="A3104" t="s">
        <v>3635</v>
      </c>
      <c r="B3104" t="str">
        <f t="shared" si="145"/>
        <v>ZK110.K203.Analysis code</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4">
      <c r="A3105" t="s">
        <v>3636</v>
      </c>
      <c r="B3105" t="str">
        <f t="shared" si="145"/>
        <v>ZK110.K204.Analysis code</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4">
      <c r="A3106" t="s">
        <v>3637</v>
      </c>
      <c r="B3106" t="str">
        <f t="shared" si="145"/>
        <v>ZK110.K205.Analysis code</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4">
      <c r="A3107" t="s">
        <v>3638</v>
      </c>
      <c r="B3107" t="str">
        <f t="shared" si="145"/>
        <v>ZK110.K206.Analysis code</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4">
      <c r="A3108" t="s">
        <v>3639</v>
      </c>
      <c r="B3108" t="str">
        <f t="shared" si="145"/>
        <v>ZK110.K207.Analysis code</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4">
      <c r="A3109" t="s">
        <v>3640</v>
      </c>
      <c r="B3109" t="str">
        <f t="shared" si="145"/>
        <v>ZK110.K208.Analysis code</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4">
      <c r="A3110" t="s">
        <v>3641</v>
      </c>
      <c r="B3110" t="str">
        <f t="shared" si="145"/>
        <v>ZK110.K209.Analysis code</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4">
      <c r="A3111" t="s">
        <v>3642</v>
      </c>
      <c r="B3111" t="str">
        <f t="shared" si="145"/>
        <v>ZK110.K210.Analysis code</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4">
      <c r="A3112" t="s">
        <v>3643</v>
      </c>
      <c r="B3112" t="str">
        <f t="shared" si="145"/>
        <v>ZK110.K211.Analysis code</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4">
      <c r="A3113" t="s">
        <v>3644</v>
      </c>
      <c r="B3113" t="str">
        <f t="shared" si="145"/>
        <v>ZK110.K212.Analysis code</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4">
      <c r="A3114" t="s">
        <v>3645</v>
      </c>
      <c r="B3114" t="str">
        <f t="shared" si="145"/>
        <v>ZK110.K213.Analysis code</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4">
      <c r="A3115" t="s">
        <v>3646</v>
      </c>
      <c r="B3115" t="str">
        <f t="shared" si="145"/>
        <v>ZK110.K214.Analysis code</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4">
      <c r="A3116" t="s">
        <v>3647</v>
      </c>
      <c r="B3116" t="str">
        <f t="shared" si="145"/>
        <v>ZK110.K215.Analysis code</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4">
      <c r="A3117" t="s">
        <v>3648</v>
      </c>
      <c r="B3117" t="str">
        <f t="shared" si="145"/>
        <v>ZK110.K216.Analysis code</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4">
      <c r="A3118" t="s">
        <v>3649</v>
      </c>
      <c r="B3118" t="str">
        <f t="shared" si="145"/>
        <v>ZK110.K217.Analysis code</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4">
      <c r="A3119" t="s">
        <v>3650</v>
      </c>
      <c r="B3119" t="str">
        <f t="shared" si="145"/>
        <v>ZK110.K218.Analysis code</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4">
      <c r="A3120" t="s">
        <v>3651</v>
      </c>
      <c r="B3120" t="str">
        <f t="shared" si="145"/>
        <v>ZK110.K219.Analysis code</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4">
      <c r="A3121" t="s">
        <v>3652</v>
      </c>
      <c r="B3121" t="str">
        <f t="shared" si="145"/>
        <v>ZK110.K220.Analysis code</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4">
      <c r="A3122" t="s">
        <v>3653</v>
      </c>
      <c r="B3122" t="str">
        <f t="shared" si="145"/>
        <v>ZK110.K221.Analysis code</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4">
      <c r="A3123" t="s">
        <v>3654</v>
      </c>
      <c r="B3123" t="str">
        <f t="shared" si="145"/>
        <v>ZK110.K222.Analysis code</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4">
      <c r="A3124" t="s">
        <v>3655</v>
      </c>
      <c r="B3124" t="str">
        <f t="shared" si="145"/>
        <v>ZK110.K223.Analysis code</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4">
      <c r="A3125" t="s">
        <v>3656</v>
      </c>
      <c r="B3125" t="str">
        <f t="shared" si="145"/>
        <v>ZK110.K224.Analysis code</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4">
      <c r="A3126" t="s">
        <v>3657</v>
      </c>
      <c r="B3126" t="str">
        <f t="shared" si="145"/>
        <v>ZK110.K225.Analysis code</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4">
      <c r="A3127" t="s">
        <v>3658</v>
      </c>
      <c r="B3127" t="str">
        <f t="shared" si="145"/>
        <v>ZK110.K226.Analysis code</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4">
      <c r="A3128" t="s">
        <v>3659</v>
      </c>
      <c r="B3128" t="str">
        <f t="shared" si="145"/>
        <v>ZK110.K227.Analysis code</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4">
      <c r="A3129" t="s">
        <v>3660</v>
      </c>
      <c r="B3129" t="str">
        <f t="shared" si="145"/>
        <v>ZK110.K228.Analysis code</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4">
      <c r="A3130" t="s">
        <v>3661</v>
      </c>
      <c r="B3130" t="str">
        <f t="shared" si="145"/>
        <v>ZK110.K229.Analysis code</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4">
      <c r="A3131" t="s">
        <v>3662</v>
      </c>
      <c r="B3131" t="str">
        <f t="shared" si="145"/>
        <v>ZK110.K230.Analysis code</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4">
      <c r="A3132" t="s">
        <v>3663</v>
      </c>
      <c r="B3132" t="str">
        <f t="shared" si="145"/>
        <v>ZK110.K231.Analysis code</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4">
      <c r="A3133" t="s">
        <v>3664</v>
      </c>
      <c r="B3133" t="str">
        <f t="shared" si="145"/>
        <v>ZK110.K232.Analysis code</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4">
      <c r="A3134" t="s">
        <v>3665</v>
      </c>
      <c r="B3134" t="str">
        <f t="shared" si="145"/>
        <v>ZK110.K233.Analysis code</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4">
      <c r="A3135" t="s">
        <v>3666</v>
      </c>
      <c r="B3135" t="str">
        <f t="shared" si="145"/>
        <v>ZK110.K234.Analysis code</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4">
      <c r="A3136" t="s">
        <v>3667</v>
      </c>
      <c r="B3136" t="str">
        <f t="shared" si="145"/>
        <v>ZK110.K235.Analysis code</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4">
      <c r="A3137" t="s">
        <v>3668</v>
      </c>
      <c r="B3137" t="str">
        <f t="shared" si="145"/>
        <v>ZK110.K236.Analysis code</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4">
      <c r="A3138" t="s">
        <v>3669</v>
      </c>
      <c r="B3138" t="str">
        <f t="shared" si="145"/>
        <v>ZK110.K237.Analysis code</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4">
      <c r="A3139" t="s">
        <v>3670</v>
      </c>
      <c r="B3139" t="str">
        <f t="shared" ref="B3139:B3202" si="148">+A3139&amp;"."&amp;$A$1</f>
        <v>ZK110.K238.Analysis code</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4">
      <c r="A3140" t="s">
        <v>3671</v>
      </c>
      <c r="B3140" t="str">
        <f t="shared" si="148"/>
        <v>ZK110.K239.Analysis code</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4">
      <c r="A3141" t="s">
        <v>3672</v>
      </c>
      <c r="B3141" t="str">
        <f t="shared" si="148"/>
        <v>ZK110.K240.Analysis code</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4">
      <c r="A3142" t="s">
        <v>3673</v>
      </c>
      <c r="B3142" t="str">
        <f t="shared" si="148"/>
        <v>ZK110.K241.Analysis code</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4">
      <c r="A3143" t="s">
        <v>3674</v>
      </c>
      <c r="B3143" t="str">
        <f t="shared" si="148"/>
        <v>ZK110.K242.Analysis code</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4">
      <c r="A3144" t="s">
        <v>3675</v>
      </c>
      <c r="B3144" t="str">
        <f t="shared" si="148"/>
        <v>ZK110.K243.Analysis code</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4">
      <c r="A3145" t="s">
        <v>3676</v>
      </c>
      <c r="B3145" t="str">
        <f t="shared" si="148"/>
        <v>ZK110.K244.Analysis code</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4">
      <c r="A3146" t="s">
        <v>3677</v>
      </c>
      <c r="B3146" t="str">
        <f t="shared" si="148"/>
        <v>ZK110.K245.Analysis code</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4">
      <c r="A3147" t="s">
        <v>3678</v>
      </c>
      <c r="B3147" t="str">
        <f t="shared" si="148"/>
        <v>ZK110.K246.Analysis code</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4">
      <c r="A3148" t="s">
        <v>3679</v>
      </c>
      <c r="B3148" t="str">
        <f t="shared" si="148"/>
        <v>ZK110.K247.Analysis code</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4">
      <c r="A3149" t="s">
        <v>3680</v>
      </c>
      <c r="B3149" t="str">
        <f t="shared" si="148"/>
        <v>ZK110.K248.Analysis code</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4">
      <c r="A3150" t="s">
        <v>3681</v>
      </c>
      <c r="B3150" t="str">
        <f t="shared" si="148"/>
        <v>ZK110.K249.Analysis code</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4">
      <c r="A3151" t="s">
        <v>3682</v>
      </c>
      <c r="B3151" t="str">
        <f t="shared" si="148"/>
        <v>ZK110.K250.Analysis code</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4">
      <c r="A3152" t="s">
        <v>3683</v>
      </c>
      <c r="B3152" t="str">
        <f t="shared" si="148"/>
        <v>ZK110.K251.Analysis code</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4">
      <c r="A3153" t="s">
        <v>3684</v>
      </c>
      <c r="B3153" t="str">
        <f t="shared" si="148"/>
        <v>ZK110.K252.Analysis code</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4">
      <c r="A3154" t="s">
        <v>3685</v>
      </c>
      <c r="B3154" t="str">
        <f t="shared" si="148"/>
        <v>ZK110.K253.Analysis code</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4">
      <c r="A3155" t="s">
        <v>3686</v>
      </c>
      <c r="B3155" t="str">
        <f t="shared" si="148"/>
        <v>ZK110.K254.Analysis code</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4">
      <c r="A3156" t="s">
        <v>3687</v>
      </c>
      <c r="B3156" t="str">
        <f t="shared" si="148"/>
        <v>ZK110.K255.Analysis code</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4">
      <c r="A3157" t="s">
        <v>3688</v>
      </c>
      <c r="B3157" t="str">
        <f t="shared" si="148"/>
        <v>ZK110.K256.Analysis code</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4">
      <c r="A3158" t="s">
        <v>3689</v>
      </c>
      <c r="B3158" t="str">
        <f t="shared" si="148"/>
        <v>ZK110.K257.Analysis code</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4">
      <c r="A3159" t="s">
        <v>3690</v>
      </c>
      <c r="B3159" t="str">
        <f t="shared" si="148"/>
        <v>ZK110.K258.Analysis code</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4">
      <c r="A3160" t="s">
        <v>3691</v>
      </c>
      <c r="B3160" t="str">
        <f t="shared" si="148"/>
        <v>ZK110.K259.Analysis code</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4">
      <c r="A3161" t="s">
        <v>3692</v>
      </c>
      <c r="B3161" t="str">
        <f t="shared" si="148"/>
        <v>ZK110.K260.Analysis code</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4">
      <c r="A3162" t="s">
        <v>3693</v>
      </c>
      <c r="B3162" t="str">
        <f t="shared" si="148"/>
        <v>ZK110.K261.Analysis code</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4">
      <c r="A3163" t="s">
        <v>3694</v>
      </c>
      <c r="B3163" t="str">
        <f t="shared" si="148"/>
        <v>ZK110.K262.Analysis code</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4">
      <c r="A3164" t="s">
        <v>3695</v>
      </c>
      <c r="B3164" t="str">
        <f t="shared" si="148"/>
        <v>ZK110.K263.Analysis code</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4">
      <c r="A3165" t="s">
        <v>3696</v>
      </c>
      <c r="B3165" t="str">
        <f t="shared" si="148"/>
        <v>ZK110.K264.Analysis code</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4">
      <c r="A3166" t="s">
        <v>3697</v>
      </c>
      <c r="B3166" t="str">
        <f t="shared" si="148"/>
        <v>ZK110.K265.Analysis code</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4">
      <c r="A3167" t="s">
        <v>3698</v>
      </c>
      <c r="B3167" t="str">
        <f t="shared" si="148"/>
        <v>ZK110.K266.Analysis code</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4">
      <c r="A3168" t="s">
        <v>3699</v>
      </c>
      <c r="B3168" t="str">
        <f t="shared" si="148"/>
        <v>ZK110.K267.Analysis code</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4">
      <c r="A3169" t="s">
        <v>3700</v>
      </c>
      <c r="B3169" t="str">
        <f t="shared" si="148"/>
        <v>ZK110.K268.Analysis code</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4">
      <c r="A3170" t="s">
        <v>3701</v>
      </c>
      <c r="B3170" t="str">
        <f t="shared" si="148"/>
        <v>ZK110.K269.Analysis code</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4">
      <c r="A3171" t="s">
        <v>3702</v>
      </c>
      <c r="B3171" t="str">
        <f t="shared" si="148"/>
        <v>ZK110.K270.Analysis code</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4">
      <c r="A3172" t="s">
        <v>3703</v>
      </c>
      <c r="B3172" t="str">
        <f t="shared" si="148"/>
        <v>ZK110.K271.Analysis code</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4">
      <c r="A3173" t="s">
        <v>3704</v>
      </c>
      <c r="B3173" t="str">
        <f t="shared" si="148"/>
        <v>ZK110.K272.Analysis code</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4">
      <c r="A3174" t="s">
        <v>3705</v>
      </c>
      <c r="B3174" t="str">
        <f t="shared" si="148"/>
        <v>ZK110.K273.Analysis code</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4">
      <c r="A3175" t="s">
        <v>3706</v>
      </c>
      <c r="B3175" t="str">
        <f t="shared" si="148"/>
        <v>ZK110.K274.Analysis code</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4">
      <c r="A3176" t="s">
        <v>3707</v>
      </c>
      <c r="B3176" t="str">
        <f t="shared" si="148"/>
        <v>ZK110.K275.Analysis code</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4">
      <c r="A3177" t="s">
        <v>3708</v>
      </c>
      <c r="B3177" t="str">
        <f t="shared" si="148"/>
        <v>ZK110.K276.Analysis code</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4">
      <c r="A3178" t="s">
        <v>3709</v>
      </c>
      <c r="B3178" t="str">
        <f t="shared" si="148"/>
        <v>ZK110.K277.Analysis code</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4">
      <c r="A3179" t="s">
        <v>3710</v>
      </c>
      <c r="B3179" t="str">
        <f t="shared" si="148"/>
        <v>ZK110.K278.Analysis code</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4">
      <c r="A3180" t="s">
        <v>3711</v>
      </c>
      <c r="B3180" t="str">
        <f t="shared" si="148"/>
        <v>ZK110.K279.Analysis code</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4">
      <c r="A3181" t="s">
        <v>3712</v>
      </c>
      <c r="B3181" t="str">
        <f t="shared" si="148"/>
        <v>ZK110.K280.Analysis code</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4">
      <c r="A3182" t="s">
        <v>3713</v>
      </c>
      <c r="B3182" t="str">
        <f t="shared" si="148"/>
        <v>ZK110.K281.Analysis code</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4">
      <c r="A3183" t="s">
        <v>3714</v>
      </c>
      <c r="B3183" t="str">
        <f t="shared" si="148"/>
        <v>ZK110.K282.Analysis code</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4">
      <c r="A3184" t="s">
        <v>3715</v>
      </c>
      <c r="B3184" t="str">
        <f t="shared" si="148"/>
        <v>ZK110.K283.Analysis code</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4">
      <c r="A3185" t="s">
        <v>3716</v>
      </c>
      <c r="B3185" t="str">
        <f t="shared" si="148"/>
        <v>ZK110.K284.Analysis code</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4">
      <c r="A3186" t="s">
        <v>3717</v>
      </c>
      <c r="B3186" t="str">
        <f t="shared" si="148"/>
        <v>ZK110.K285.Analysis code</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4">
      <c r="A3187" t="s">
        <v>3718</v>
      </c>
      <c r="B3187" t="str">
        <f t="shared" si="148"/>
        <v>ZK110.K286.Analysis code</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4">
      <c r="A3188" t="s">
        <v>3719</v>
      </c>
      <c r="B3188" t="str">
        <f t="shared" si="148"/>
        <v>ZK110.K287.Analysis code</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4">
      <c r="A3189" t="s">
        <v>3720</v>
      </c>
      <c r="B3189" t="str">
        <f t="shared" si="148"/>
        <v>ZK110.K288.Analysis code</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4">
      <c r="A3190" t="s">
        <v>3721</v>
      </c>
      <c r="B3190" t="str">
        <f t="shared" si="148"/>
        <v>ZK110.K289.Analysis code</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4">
      <c r="A3191" t="s">
        <v>3722</v>
      </c>
      <c r="B3191" t="str">
        <f t="shared" si="148"/>
        <v>ZK110.K290.Analysis code</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4">
      <c r="A3192" t="s">
        <v>3723</v>
      </c>
      <c r="B3192" t="str">
        <f t="shared" si="148"/>
        <v>ZK110.K291.Analysis code</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4">
      <c r="A3193" t="s">
        <v>3724</v>
      </c>
      <c r="B3193" t="str">
        <f t="shared" si="148"/>
        <v>ZK110.K292.Analysis code</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4">
      <c r="A3194" t="s">
        <v>3725</v>
      </c>
      <c r="B3194" t="str">
        <f t="shared" si="148"/>
        <v>ZK110.K293.Analysis code</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4">
      <c r="A3195" t="s">
        <v>3726</v>
      </c>
      <c r="B3195" t="str">
        <f t="shared" si="148"/>
        <v>ZK110.K294.Analysis code</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4">
      <c r="A3196" t="s">
        <v>3727</v>
      </c>
      <c r="B3196" t="str">
        <f t="shared" si="148"/>
        <v>ZK110.K295.Analysis code</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4">
      <c r="A3197" t="s">
        <v>3728</v>
      </c>
      <c r="B3197" t="str">
        <f t="shared" si="148"/>
        <v>ZK110.K296.Analysis code</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4">
      <c r="A3198" t="s">
        <v>3729</v>
      </c>
      <c r="B3198" t="str">
        <f t="shared" si="148"/>
        <v>ZK110.K297.Analysis code</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4">
      <c r="A3199" t="s">
        <v>3730</v>
      </c>
      <c r="B3199" t="str">
        <f t="shared" si="148"/>
        <v>ZK110.K298.Analysis code</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4">
      <c r="A3200" t="s">
        <v>3731</v>
      </c>
      <c r="B3200" t="str">
        <f t="shared" si="148"/>
        <v>ZK110.K299.Analysis code</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4">
      <c r="A3201" t="s">
        <v>3732</v>
      </c>
      <c r="B3201" t="str">
        <f t="shared" si="148"/>
        <v>ZK110.K300.Analysis code</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 thickBot="1" x14ac:dyDescent="0.45">
      <c r="A3202" t="s">
        <v>3733</v>
      </c>
      <c r="B3202" t="str">
        <f t="shared" si="148"/>
        <v>ZK110.K301.Analysis code</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4">
      <c r="A3203" t="s">
        <v>3734</v>
      </c>
      <c r="B3203" t="str">
        <f t="shared" ref="B3203:B3266" si="151">+A3203&amp;"."&amp;$A$1</f>
        <v>ZK110.K302.Analysis code</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4">
      <c r="A3204" t="s">
        <v>3735</v>
      </c>
      <c r="B3204" t="str">
        <f t="shared" si="151"/>
        <v>ZK110.K303.Analysis code</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4">
      <c r="A3205" t="s">
        <v>3736</v>
      </c>
      <c r="B3205" t="str">
        <f t="shared" si="151"/>
        <v>ZK110.K304.Analysis code</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4">
      <c r="A3206" t="s">
        <v>3737</v>
      </c>
      <c r="B3206" t="str">
        <f t="shared" si="151"/>
        <v>ZK110.K305.Analysis code</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4">
      <c r="A3207" t="s">
        <v>3738</v>
      </c>
      <c r="B3207" t="str">
        <f t="shared" si="151"/>
        <v>ZK110.K306.Analysis code</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4">
      <c r="A3208" t="s">
        <v>3739</v>
      </c>
      <c r="B3208" t="str">
        <f t="shared" si="151"/>
        <v>ZK110.K307.Analysis code</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4">
      <c r="A3209" t="s">
        <v>3740</v>
      </c>
      <c r="B3209" t="str">
        <f t="shared" si="151"/>
        <v>ZK110.K308.Analysis code</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4">
      <c r="A3210" t="s">
        <v>3741</v>
      </c>
      <c r="B3210" t="str">
        <f t="shared" si="151"/>
        <v>ZK110.K309.Analysis code</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4">
      <c r="A3211" t="s">
        <v>3742</v>
      </c>
      <c r="B3211" t="str">
        <f t="shared" si="151"/>
        <v>ZK110.K310.Analysis code</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4">
      <c r="A3212" t="s">
        <v>3743</v>
      </c>
      <c r="B3212" t="str">
        <f t="shared" si="151"/>
        <v>ZK110.K311.Analysis code</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4">
      <c r="A3213" t="s">
        <v>3744</v>
      </c>
      <c r="B3213" t="str">
        <f t="shared" si="151"/>
        <v>ZK110.K312.Analysis code</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4">
      <c r="A3214" t="s">
        <v>3745</v>
      </c>
      <c r="B3214" t="str">
        <f t="shared" si="151"/>
        <v>ZK110.K313.Analysis code</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4">
      <c r="A3215" t="s">
        <v>3746</v>
      </c>
      <c r="B3215" t="str">
        <f t="shared" si="151"/>
        <v>ZK110.K314.Analysis code</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4">
      <c r="A3216" t="s">
        <v>3747</v>
      </c>
      <c r="B3216" t="str">
        <f t="shared" si="151"/>
        <v>ZK110.K315.Analysis code</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4">
      <c r="A3217" t="s">
        <v>3748</v>
      </c>
      <c r="B3217" t="str">
        <f t="shared" si="151"/>
        <v>ZK110.K316.Analysis code</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4">
      <c r="A3218" t="s">
        <v>3749</v>
      </c>
      <c r="B3218" t="str">
        <f t="shared" si="151"/>
        <v>ZK110.K317.Analysis code</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4">
      <c r="A3219" t="s">
        <v>3750</v>
      </c>
      <c r="B3219" t="str">
        <f t="shared" si="151"/>
        <v>ZK110.K318.Analysis code</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4">
      <c r="A3220" t="s">
        <v>3751</v>
      </c>
      <c r="B3220" t="str">
        <f t="shared" si="151"/>
        <v>ZK110.K319.Analysis code</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4">
      <c r="A3221" t="s">
        <v>3752</v>
      </c>
      <c r="B3221" t="str">
        <f t="shared" si="151"/>
        <v>ZK110.K320.Analysis code</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4">
      <c r="A3222" t="s">
        <v>3753</v>
      </c>
      <c r="B3222" t="str">
        <f t="shared" si="151"/>
        <v>ZK110.K321.Analysis code</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4">
      <c r="A3223" t="s">
        <v>3754</v>
      </c>
      <c r="B3223" t="str">
        <f t="shared" si="151"/>
        <v>ZK110.K322.Analysis code</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4">
      <c r="A3224" t="s">
        <v>3755</v>
      </c>
      <c r="B3224" t="str">
        <f t="shared" si="151"/>
        <v>ZK110.K323.Analysis code</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4">
      <c r="A3225" t="s">
        <v>3756</v>
      </c>
      <c r="B3225" t="str">
        <f t="shared" si="151"/>
        <v>ZK110.K324.Analysis code</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4">
      <c r="A3226" t="s">
        <v>3757</v>
      </c>
      <c r="B3226" t="str">
        <f t="shared" si="151"/>
        <v>ZK110.K325.Analysis code</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4">
      <c r="A3227" t="s">
        <v>3758</v>
      </c>
      <c r="B3227" t="str">
        <f t="shared" si="151"/>
        <v>ZK110.K326.Analysis code</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4">
      <c r="A3228" t="s">
        <v>3759</v>
      </c>
      <c r="B3228" t="str">
        <f t="shared" si="151"/>
        <v>ZK110.K327.Analysis code</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4">
      <c r="A3229" t="s">
        <v>3760</v>
      </c>
      <c r="B3229" t="str">
        <f t="shared" si="151"/>
        <v>ZK110.K328.Analysis code</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4">
      <c r="A3230" t="s">
        <v>3761</v>
      </c>
      <c r="B3230" t="str">
        <f t="shared" si="151"/>
        <v>ZK110.K329.Analysis code</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4">
      <c r="A3231" t="s">
        <v>3762</v>
      </c>
      <c r="B3231" t="str">
        <f t="shared" si="151"/>
        <v>ZK110.K330.Analysis code</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4">
      <c r="A3232" t="s">
        <v>3763</v>
      </c>
      <c r="B3232" t="str">
        <f t="shared" si="151"/>
        <v>ZK110.K331.Analysis code</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4">
      <c r="A3233" t="s">
        <v>3764</v>
      </c>
      <c r="B3233" t="str">
        <f t="shared" si="151"/>
        <v>ZK110.K332.Analysis code</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4">
      <c r="A3234" t="s">
        <v>3765</v>
      </c>
      <c r="B3234" t="str">
        <f t="shared" si="151"/>
        <v>ZK110.K333.Analysis code</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4">
      <c r="A3235" t="s">
        <v>3766</v>
      </c>
      <c r="B3235" t="str">
        <f t="shared" si="151"/>
        <v>ZK110.K334.Analysis code</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4">
      <c r="A3236" t="s">
        <v>3767</v>
      </c>
      <c r="B3236" t="str">
        <f t="shared" si="151"/>
        <v>ZK110.K335.Analysis code</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4">
      <c r="A3237" t="s">
        <v>3768</v>
      </c>
      <c r="B3237" t="str">
        <f t="shared" si="151"/>
        <v>ZK110.K336.Analysis code</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4">
      <c r="A3238" t="s">
        <v>3769</v>
      </c>
      <c r="B3238" t="str">
        <f t="shared" si="151"/>
        <v>ZK110.K337.Analysis code</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4">
      <c r="A3239" t="s">
        <v>3770</v>
      </c>
      <c r="B3239" t="str">
        <f t="shared" si="151"/>
        <v>ZK110.K338.Analysis code</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4">
      <c r="A3240" t="s">
        <v>3771</v>
      </c>
      <c r="B3240" t="str">
        <f t="shared" si="151"/>
        <v>ZK110.K339.Analysis code</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4">
      <c r="A3241" t="s">
        <v>3772</v>
      </c>
      <c r="B3241" t="str">
        <f t="shared" si="151"/>
        <v>ZK110.K340.Analysis code</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4">
      <c r="A3242" t="s">
        <v>3773</v>
      </c>
      <c r="B3242" t="str">
        <f t="shared" si="151"/>
        <v>ZK110.K341.Analysis code</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4">
      <c r="A3243" t="s">
        <v>3774</v>
      </c>
      <c r="B3243" t="str">
        <f t="shared" si="151"/>
        <v>ZK110.K342.Analysis code</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4">
      <c r="A3244" t="s">
        <v>3775</v>
      </c>
      <c r="B3244" t="str">
        <f t="shared" si="151"/>
        <v>ZK110.K343.Analysis code</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4">
      <c r="A3245" t="s">
        <v>3776</v>
      </c>
      <c r="B3245" t="str">
        <f t="shared" si="151"/>
        <v>ZK110.K344.Analysis code</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4">
      <c r="A3246" t="s">
        <v>3777</v>
      </c>
      <c r="B3246" t="str">
        <f t="shared" si="151"/>
        <v>ZK110.K345.Analysis code</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4">
      <c r="A3247" t="s">
        <v>3778</v>
      </c>
      <c r="B3247" t="str">
        <f t="shared" si="151"/>
        <v>ZK110.K346.Analysis code</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4">
      <c r="A3248" t="s">
        <v>3779</v>
      </c>
      <c r="B3248" t="str">
        <f t="shared" si="151"/>
        <v>ZK110.K347.Analysis code</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4">
      <c r="A3249" t="s">
        <v>3780</v>
      </c>
      <c r="B3249" t="str">
        <f t="shared" si="151"/>
        <v>ZK110.K348.Analysis code</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4">
      <c r="A3250" t="s">
        <v>3781</v>
      </c>
      <c r="B3250" t="str">
        <f t="shared" si="151"/>
        <v>ZK110.K349.Analysis code</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4">
      <c r="A3251" t="s">
        <v>3782</v>
      </c>
      <c r="B3251" t="str">
        <f t="shared" si="151"/>
        <v>ZK110.K350.Analysis code</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4">
      <c r="A3252" t="s">
        <v>3783</v>
      </c>
      <c r="B3252" t="str">
        <f t="shared" si="151"/>
        <v>ZK110.K351.Analysis code</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4">
      <c r="A3253" t="s">
        <v>3784</v>
      </c>
      <c r="B3253" t="str">
        <f t="shared" si="151"/>
        <v>ZK110.K352.Analysis code</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4">
      <c r="A3254" t="s">
        <v>3785</v>
      </c>
      <c r="B3254" t="str">
        <f t="shared" si="151"/>
        <v>ZK110.K353.Analysis code</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4">
      <c r="A3255" t="s">
        <v>3786</v>
      </c>
      <c r="B3255" t="str">
        <f t="shared" si="151"/>
        <v>ZK110.K354.Analysis code</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4">
      <c r="A3256" t="s">
        <v>3787</v>
      </c>
      <c r="B3256" t="str">
        <f t="shared" si="151"/>
        <v>ZK110.K355.Analysis code</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4">
      <c r="A3257" t="s">
        <v>3788</v>
      </c>
      <c r="B3257" t="str">
        <f t="shared" si="151"/>
        <v>ZK110.K356.Analysis code</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4">
      <c r="A3258" t="s">
        <v>3789</v>
      </c>
      <c r="B3258" t="str">
        <f t="shared" si="151"/>
        <v>ZK110.K357.Analysis code</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4">
      <c r="A3259" t="s">
        <v>3790</v>
      </c>
      <c r="B3259" t="str">
        <f t="shared" si="151"/>
        <v>ZK110.K358.Analysis code</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4">
      <c r="A3260" t="s">
        <v>3791</v>
      </c>
      <c r="B3260" t="str">
        <f t="shared" si="151"/>
        <v>ZK110.K359.Analysis code</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4">
      <c r="A3261" t="s">
        <v>3792</v>
      </c>
      <c r="B3261" t="str">
        <f t="shared" si="151"/>
        <v>ZK110.K360.Analysis code</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4">
      <c r="A3262" t="s">
        <v>3793</v>
      </c>
      <c r="B3262" t="str">
        <f t="shared" si="151"/>
        <v>ZK110.K361.Analysis code</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4">
      <c r="A3263" t="s">
        <v>3794</v>
      </c>
      <c r="B3263" t="str">
        <f t="shared" si="151"/>
        <v>ZK110.K362.Analysis code</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4">
      <c r="A3264" t="s">
        <v>3795</v>
      </c>
      <c r="B3264" t="str">
        <f t="shared" si="151"/>
        <v>ZK110.K363.Analysis code</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4">
      <c r="A3265" t="s">
        <v>3796</v>
      </c>
      <c r="B3265" t="str">
        <f t="shared" si="151"/>
        <v>ZK110.K364.Analysis code</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4">
      <c r="A3266" t="s">
        <v>3797</v>
      </c>
      <c r="B3266" t="str">
        <f t="shared" si="151"/>
        <v>ZK110.K365.Analysis code</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4">
      <c r="A3267" t="s">
        <v>3798</v>
      </c>
      <c r="B3267" t="str">
        <f t="shared" ref="B3267:B3330" si="154">+A3267&amp;"."&amp;$A$1</f>
        <v>ZK110.K366.Analysis code</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4">
      <c r="A3268" t="s">
        <v>3799</v>
      </c>
      <c r="B3268" t="str">
        <f t="shared" si="154"/>
        <v>ZK110.K367.Analysis code</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4">
      <c r="A3269" t="s">
        <v>3800</v>
      </c>
      <c r="B3269" t="str">
        <f t="shared" si="154"/>
        <v>ZK110.K368.Analysis code</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4">
      <c r="A3270" t="s">
        <v>3801</v>
      </c>
      <c r="B3270" t="str">
        <f t="shared" si="154"/>
        <v>ZK110.K369.Analysis code</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4">
      <c r="A3271" t="s">
        <v>3802</v>
      </c>
      <c r="B3271" t="str">
        <f t="shared" si="154"/>
        <v>ZK110.K370.Analysis code</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4">
      <c r="A3272" t="s">
        <v>3803</v>
      </c>
      <c r="B3272" t="str">
        <f t="shared" si="154"/>
        <v>ZK110.K371.Analysis code</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4">
      <c r="A3273" t="s">
        <v>3804</v>
      </c>
      <c r="B3273" t="str">
        <f t="shared" si="154"/>
        <v>ZK110.K372.Analysis code</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4">
      <c r="A3274" t="s">
        <v>3805</v>
      </c>
      <c r="B3274" t="str">
        <f t="shared" si="154"/>
        <v>ZK110.K373.Analysis code</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4">
      <c r="A3275" t="s">
        <v>3806</v>
      </c>
      <c r="B3275" t="str">
        <f t="shared" si="154"/>
        <v>ZK110.K374.Analysis code</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4">
      <c r="A3276" t="s">
        <v>3807</v>
      </c>
      <c r="B3276" t="str">
        <f t="shared" si="154"/>
        <v>ZK110.K375.Analysis code</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4">
      <c r="A3277" t="s">
        <v>3808</v>
      </c>
      <c r="B3277" t="str">
        <f t="shared" si="154"/>
        <v>ZK110.K376.Analysis code</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4">
      <c r="A3278" t="s">
        <v>3809</v>
      </c>
      <c r="B3278" t="str">
        <f t="shared" si="154"/>
        <v>ZK110.K377.Analysis code</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4">
      <c r="A3279" t="s">
        <v>3810</v>
      </c>
      <c r="B3279" t="str">
        <f t="shared" si="154"/>
        <v>ZK110.K378.Analysis code</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4">
      <c r="A3280" t="s">
        <v>3811</v>
      </c>
      <c r="B3280" t="str">
        <f t="shared" si="154"/>
        <v>ZK110.K379.Analysis code</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4">
      <c r="A3281" t="s">
        <v>3812</v>
      </c>
      <c r="B3281" t="str">
        <f t="shared" si="154"/>
        <v>ZK110.K380.Analysis code</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4">
      <c r="A3282" t="s">
        <v>3813</v>
      </c>
      <c r="B3282" t="str">
        <f t="shared" si="154"/>
        <v>ZK110.K381.Analysis code</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4">
      <c r="A3283" t="s">
        <v>3814</v>
      </c>
      <c r="B3283" t="str">
        <f t="shared" si="154"/>
        <v>ZK110.K382.Analysis code</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4">
      <c r="A3284" t="s">
        <v>3815</v>
      </c>
      <c r="B3284" t="str">
        <f t="shared" si="154"/>
        <v>ZK110.K383.Analysis code</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4">
      <c r="A3285" t="s">
        <v>3816</v>
      </c>
      <c r="B3285" t="str">
        <f t="shared" si="154"/>
        <v>ZK110.K384.Analysis code</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4">
      <c r="A3286" t="s">
        <v>3817</v>
      </c>
      <c r="B3286" t="str">
        <f t="shared" si="154"/>
        <v>ZK110.K385.Analysis code</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4">
      <c r="A3287" t="s">
        <v>3818</v>
      </c>
      <c r="B3287" t="str">
        <f t="shared" si="154"/>
        <v>ZK110.K386.Analysis code</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4">
      <c r="A3288" t="s">
        <v>3819</v>
      </c>
      <c r="B3288" t="str">
        <f t="shared" si="154"/>
        <v>ZK110.K387.Analysis code</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4">
      <c r="A3289" t="s">
        <v>3820</v>
      </c>
      <c r="B3289" t="str">
        <f t="shared" si="154"/>
        <v>ZK110.K388.Analysis code</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4">
      <c r="A3290" t="s">
        <v>3821</v>
      </c>
      <c r="B3290" t="str">
        <f t="shared" si="154"/>
        <v>ZK110.K389.Analysis code</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4">
      <c r="A3291" t="s">
        <v>3822</v>
      </c>
      <c r="B3291" t="str">
        <f t="shared" si="154"/>
        <v>ZK110.K390.Analysis code</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4">
      <c r="A3292" t="s">
        <v>3823</v>
      </c>
      <c r="B3292" t="str">
        <f t="shared" si="154"/>
        <v>ZK110.K391.Analysis code</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4">
      <c r="A3293" t="s">
        <v>3824</v>
      </c>
      <c r="B3293" t="str">
        <f t="shared" si="154"/>
        <v>ZK110.K392.Analysis code</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4">
      <c r="A3294" t="s">
        <v>3825</v>
      </c>
      <c r="B3294" t="str">
        <f t="shared" si="154"/>
        <v>ZK110.K393.Analysis code</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4">
      <c r="A3295" t="s">
        <v>3826</v>
      </c>
      <c r="B3295" t="str">
        <f t="shared" si="154"/>
        <v>ZK110.K394.Analysis code</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4">
      <c r="A3296" t="s">
        <v>3827</v>
      </c>
      <c r="B3296" t="str">
        <f t="shared" si="154"/>
        <v>ZK110.K395.Analysis code</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4">
      <c r="A3297" t="s">
        <v>3828</v>
      </c>
      <c r="B3297" t="str">
        <f t="shared" si="154"/>
        <v>ZK110.K396.Analysis code</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4">
      <c r="A3298" t="s">
        <v>3829</v>
      </c>
      <c r="B3298" t="str">
        <f t="shared" si="154"/>
        <v>ZK110.K397.Analysis code</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4">
      <c r="A3299" t="s">
        <v>3830</v>
      </c>
      <c r="B3299" t="str">
        <f t="shared" si="154"/>
        <v>ZK110.K398.Analysis code</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4">
      <c r="A3300" t="s">
        <v>3831</v>
      </c>
      <c r="B3300" t="str">
        <f t="shared" si="154"/>
        <v>ZK110.K399.Analysis code</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4">
      <c r="A3301" t="s">
        <v>3832</v>
      </c>
      <c r="B3301" t="str">
        <f t="shared" si="154"/>
        <v>ZK111.K100.Analysis code</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 thickBot="1" x14ac:dyDescent="0.45">
      <c r="A3302" t="s">
        <v>3833</v>
      </c>
      <c r="B3302" t="str">
        <f t="shared" si="154"/>
        <v>ZK111.K101.Analysis code</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4">
      <c r="A3303" t="s">
        <v>3834</v>
      </c>
      <c r="B3303" t="str">
        <f t="shared" si="154"/>
        <v>ZK111.K102.Analysis code</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4">
      <c r="A3304" t="s">
        <v>3835</v>
      </c>
      <c r="B3304" t="str">
        <f t="shared" si="154"/>
        <v>ZK111.K103.Analysis code</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4">
      <c r="A3305" t="s">
        <v>3836</v>
      </c>
      <c r="B3305" t="str">
        <f t="shared" si="154"/>
        <v>ZK111.K104.Analysis code</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4">
      <c r="A3306" t="s">
        <v>3837</v>
      </c>
      <c r="B3306" t="str">
        <f t="shared" si="154"/>
        <v>ZK111.K105.Analysis code</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4">
      <c r="A3307" t="s">
        <v>3838</v>
      </c>
      <c r="B3307" t="str">
        <f t="shared" si="154"/>
        <v>ZK111.K106.Analysis code</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4">
      <c r="A3308" t="s">
        <v>3839</v>
      </c>
      <c r="B3308" t="str">
        <f t="shared" si="154"/>
        <v>ZK111.K107.Analysis code</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4">
      <c r="A3309" t="s">
        <v>3840</v>
      </c>
      <c r="B3309" t="str">
        <f t="shared" si="154"/>
        <v>ZK111.K108.Analysis code</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4">
      <c r="A3310" t="s">
        <v>3841</v>
      </c>
      <c r="B3310" t="str">
        <f t="shared" si="154"/>
        <v>ZK111.K109.Analysis code</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4">
      <c r="A3311" t="s">
        <v>3842</v>
      </c>
      <c r="B3311" t="str">
        <f t="shared" si="154"/>
        <v>ZK111.K110.Analysis code</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4">
      <c r="A3312" t="s">
        <v>3843</v>
      </c>
      <c r="B3312" t="str">
        <f t="shared" si="154"/>
        <v>ZK111.K111.Analysis code</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4">
      <c r="A3313" t="s">
        <v>3844</v>
      </c>
      <c r="B3313" t="str">
        <f t="shared" si="154"/>
        <v>ZK111.K112.Analysis code</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4">
      <c r="A3314" t="s">
        <v>3845</v>
      </c>
      <c r="B3314" t="str">
        <f t="shared" si="154"/>
        <v>ZK111.K113.Analysis code</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4">
      <c r="A3315" t="s">
        <v>3846</v>
      </c>
      <c r="B3315" t="str">
        <f t="shared" si="154"/>
        <v>ZK111.K114.Analysis code</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4">
      <c r="A3316" t="s">
        <v>3847</v>
      </c>
      <c r="B3316" t="str">
        <f t="shared" si="154"/>
        <v>ZK111.K115.Analysis code</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4">
      <c r="A3317" t="s">
        <v>3848</v>
      </c>
      <c r="B3317" t="str">
        <f t="shared" si="154"/>
        <v>ZK111.K116.Analysis code</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4">
      <c r="A3318" t="s">
        <v>3849</v>
      </c>
      <c r="B3318" t="str">
        <f t="shared" si="154"/>
        <v>ZK111.K117.Analysis code</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4">
      <c r="A3319" t="s">
        <v>3850</v>
      </c>
      <c r="B3319" t="str">
        <f t="shared" si="154"/>
        <v>ZK111.K118.Analysis code</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4">
      <c r="A3320" t="s">
        <v>3851</v>
      </c>
      <c r="B3320" t="str">
        <f t="shared" si="154"/>
        <v>ZK111.K119.Analysis code</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4">
      <c r="A3321" t="s">
        <v>3852</v>
      </c>
      <c r="B3321" t="str">
        <f t="shared" si="154"/>
        <v>ZK111.K120.Analysis code</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4">
      <c r="A3322" t="s">
        <v>3853</v>
      </c>
      <c r="B3322" t="str">
        <f t="shared" si="154"/>
        <v>ZK111.K121.Analysis code</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4">
      <c r="A3323" t="s">
        <v>3854</v>
      </c>
      <c r="B3323" t="str">
        <f t="shared" si="154"/>
        <v>ZK111.K122.Analysis code</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4">
      <c r="A3324" t="s">
        <v>3855</v>
      </c>
      <c r="B3324" t="str">
        <f t="shared" si="154"/>
        <v>ZK111.K123.Analysis code</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4">
      <c r="A3325" t="s">
        <v>3856</v>
      </c>
      <c r="B3325" t="str">
        <f t="shared" si="154"/>
        <v>ZK111.K124.Analysis code</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4">
      <c r="A3326" t="s">
        <v>3857</v>
      </c>
      <c r="B3326" t="str">
        <f t="shared" si="154"/>
        <v>ZK111.K125.Analysis code</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4">
      <c r="A3327" t="s">
        <v>3858</v>
      </c>
      <c r="B3327" t="str">
        <f t="shared" si="154"/>
        <v>ZK111.K126.Analysis code</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4">
      <c r="A3328" t="s">
        <v>3859</v>
      </c>
      <c r="B3328" t="str">
        <f t="shared" si="154"/>
        <v>ZK111.K127.Analysis code</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4">
      <c r="A3329" t="s">
        <v>3860</v>
      </c>
      <c r="B3329" t="str">
        <f t="shared" si="154"/>
        <v>ZK111.K128.Analysis code</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4">
      <c r="A3330" t="s">
        <v>3861</v>
      </c>
      <c r="B3330" t="str">
        <f t="shared" si="154"/>
        <v>ZK111.K129.Analysis code</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4">
      <c r="A3331" t="s">
        <v>3862</v>
      </c>
      <c r="B3331" t="str">
        <f t="shared" ref="B3331:B3394" si="157">+A3331&amp;"."&amp;$A$1</f>
        <v>ZK111.K130.Analysis code</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4">
      <c r="A3332" t="s">
        <v>3863</v>
      </c>
      <c r="B3332" t="str">
        <f t="shared" si="157"/>
        <v>ZK111.K131.Analysis code</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4">
      <c r="A3333" t="s">
        <v>3864</v>
      </c>
      <c r="B3333" t="str">
        <f t="shared" si="157"/>
        <v>ZK111.K132.Analysis code</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4">
      <c r="A3334" t="s">
        <v>3865</v>
      </c>
      <c r="B3334" t="str">
        <f t="shared" si="157"/>
        <v>ZK111.K133.Analysis code</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4">
      <c r="A3335" t="s">
        <v>3866</v>
      </c>
      <c r="B3335" t="str">
        <f t="shared" si="157"/>
        <v>ZK111.K134.Analysis code</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4">
      <c r="A3336" t="s">
        <v>3867</v>
      </c>
      <c r="B3336" t="str">
        <f t="shared" si="157"/>
        <v>ZK111.K135.Analysis code</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4">
      <c r="A3337" t="s">
        <v>3868</v>
      </c>
      <c r="B3337" t="str">
        <f t="shared" si="157"/>
        <v>ZK111.K136.Analysis code</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4">
      <c r="A3338" t="s">
        <v>3869</v>
      </c>
      <c r="B3338" t="str">
        <f t="shared" si="157"/>
        <v>ZK111.K137.Analysis code</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4">
      <c r="A3339" t="s">
        <v>3870</v>
      </c>
      <c r="B3339" t="str">
        <f t="shared" si="157"/>
        <v>ZK111.K138.Analysis code</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4">
      <c r="A3340" t="s">
        <v>3871</v>
      </c>
      <c r="B3340" t="str">
        <f t="shared" si="157"/>
        <v>ZK111.K139.Analysis code</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4">
      <c r="A3341" t="s">
        <v>3872</v>
      </c>
      <c r="B3341" t="str">
        <f t="shared" si="157"/>
        <v>ZK111.K140.Analysis code</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4">
      <c r="A3342" t="s">
        <v>3873</v>
      </c>
      <c r="B3342" t="str">
        <f t="shared" si="157"/>
        <v>ZK111.K141.Analysis code</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4">
      <c r="A3343" t="s">
        <v>3874</v>
      </c>
      <c r="B3343" t="str">
        <f t="shared" si="157"/>
        <v>ZK111.K142.Analysis code</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4">
      <c r="A3344" t="s">
        <v>3875</v>
      </c>
      <c r="B3344" t="str">
        <f t="shared" si="157"/>
        <v>ZK111.K143.Analysis code</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4">
      <c r="A3345" t="s">
        <v>3876</v>
      </c>
      <c r="B3345" t="str">
        <f t="shared" si="157"/>
        <v>ZK111.K144.Analysis code</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4">
      <c r="A3346" t="s">
        <v>3877</v>
      </c>
      <c r="B3346" t="str">
        <f t="shared" si="157"/>
        <v>ZK111.K145.Analysis code</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4">
      <c r="A3347" t="s">
        <v>3878</v>
      </c>
      <c r="B3347" t="str">
        <f t="shared" si="157"/>
        <v>ZK111.K146.Analysis code</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4">
      <c r="A3348" t="s">
        <v>3879</v>
      </c>
      <c r="B3348" t="str">
        <f t="shared" si="157"/>
        <v>ZK111.K147.Analysis code</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4">
      <c r="A3349" t="s">
        <v>3880</v>
      </c>
      <c r="B3349" t="str">
        <f t="shared" si="157"/>
        <v>ZK111.K148.Analysis code</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4">
      <c r="A3350" t="s">
        <v>3881</v>
      </c>
      <c r="B3350" t="str">
        <f t="shared" si="157"/>
        <v>ZK111.K149.Analysis code</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4">
      <c r="A3351" t="s">
        <v>3882</v>
      </c>
      <c r="B3351" t="str">
        <f t="shared" si="157"/>
        <v>ZK111.K150.Analysis code</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4">
      <c r="A3352" t="s">
        <v>3883</v>
      </c>
      <c r="B3352" t="str">
        <f t="shared" si="157"/>
        <v>ZK111.K151.Analysis code</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4">
      <c r="A3353" t="s">
        <v>3884</v>
      </c>
      <c r="B3353" t="str">
        <f t="shared" si="157"/>
        <v>ZK111.K152.Analysis code</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4">
      <c r="A3354" t="s">
        <v>3885</v>
      </c>
      <c r="B3354" t="str">
        <f t="shared" si="157"/>
        <v>ZK111.K153.Analysis code</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4">
      <c r="A3355" t="s">
        <v>3886</v>
      </c>
      <c r="B3355" t="str">
        <f t="shared" si="157"/>
        <v>ZK111.K154.Analysis code</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4">
      <c r="A3356" t="s">
        <v>3887</v>
      </c>
      <c r="B3356" t="str">
        <f t="shared" si="157"/>
        <v>ZK111.K155.Analysis code</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4">
      <c r="A3357" t="s">
        <v>3888</v>
      </c>
      <c r="B3357" t="str">
        <f t="shared" si="157"/>
        <v>ZK111.K156.Analysis code</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4">
      <c r="A3358" t="s">
        <v>3889</v>
      </c>
      <c r="B3358" t="str">
        <f t="shared" si="157"/>
        <v>ZK111.K157.Analysis code</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4">
      <c r="A3359" t="s">
        <v>3890</v>
      </c>
      <c r="B3359" t="str">
        <f t="shared" si="157"/>
        <v>ZK111.K158.Analysis code</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4">
      <c r="A3360" t="s">
        <v>3891</v>
      </c>
      <c r="B3360" t="str">
        <f t="shared" si="157"/>
        <v>ZK111.K159.Analysis code</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4">
      <c r="A3361" t="s">
        <v>3892</v>
      </c>
      <c r="B3361" t="str">
        <f t="shared" si="157"/>
        <v>ZK111.K160.Analysis code</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4">
      <c r="A3362" t="s">
        <v>3893</v>
      </c>
      <c r="B3362" t="str">
        <f t="shared" si="157"/>
        <v>ZK111.K161.Analysis code</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4">
      <c r="A3363" t="s">
        <v>3894</v>
      </c>
      <c r="B3363" t="str">
        <f t="shared" si="157"/>
        <v>ZK111.K162.Analysis code</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4">
      <c r="A3364" t="s">
        <v>3895</v>
      </c>
      <c r="B3364" t="str">
        <f t="shared" si="157"/>
        <v>ZK111.K163.Analysis code</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4">
      <c r="A3365" t="s">
        <v>3896</v>
      </c>
      <c r="B3365" t="str">
        <f t="shared" si="157"/>
        <v>ZK111.K164.Analysis code</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4">
      <c r="A3366" t="s">
        <v>3897</v>
      </c>
      <c r="B3366" t="str">
        <f t="shared" si="157"/>
        <v>ZK111.K165.Analysis code</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4">
      <c r="A3367" t="s">
        <v>3898</v>
      </c>
      <c r="B3367" t="str">
        <f t="shared" si="157"/>
        <v>ZK111.K166.Analysis code</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4">
      <c r="A3368" t="s">
        <v>3899</v>
      </c>
      <c r="B3368" t="str">
        <f t="shared" si="157"/>
        <v>ZK111.K167.Analysis code</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4">
      <c r="A3369" t="s">
        <v>3900</v>
      </c>
      <c r="B3369" t="str">
        <f t="shared" si="157"/>
        <v>ZK111.K168.Analysis code</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4">
      <c r="A3370" t="s">
        <v>3901</v>
      </c>
      <c r="B3370" t="str">
        <f t="shared" si="157"/>
        <v>ZK111.K169.Analysis code</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4">
      <c r="A3371" t="s">
        <v>3902</v>
      </c>
      <c r="B3371" t="str">
        <f t="shared" si="157"/>
        <v>ZK111.K170.Analysis code</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4">
      <c r="A3372" t="s">
        <v>3903</v>
      </c>
      <c r="B3372" t="str">
        <f t="shared" si="157"/>
        <v>ZK111.K171.Analysis code</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4">
      <c r="A3373" t="s">
        <v>3904</v>
      </c>
      <c r="B3373" t="str">
        <f t="shared" si="157"/>
        <v>ZK111.K172.Analysis code</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4">
      <c r="A3374" t="s">
        <v>3905</v>
      </c>
      <c r="B3374" t="str">
        <f t="shared" si="157"/>
        <v>ZK111.K173.Analysis code</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4">
      <c r="A3375" t="s">
        <v>3906</v>
      </c>
      <c r="B3375" t="str">
        <f t="shared" si="157"/>
        <v>ZK111.K174.Analysis code</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4">
      <c r="A3376" t="s">
        <v>3907</v>
      </c>
      <c r="B3376" t="str">
        <f t="shared" si="157"/>
        <v>ZK111.K175.Analysis code</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4">
      <c r="A3377" t="s">
        <v>3908</v>
      </c>
      <c r="B3377" t="str">
        <f t="shared" si="157"/>
        <v>ZK111.K176.Analysis code</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4">
      <c r="A3378" t="s">
        <v>3909</v>
      </c>
      <c r="B3378" t="str">
        <f t="shared" si="157"/>
        <v>ZK111.K177.Analysis code</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4">
      <c r="A3379" t="s">
        <v>3910</v>
      </c>
      <c r="B3379" t="str">
        <f t="shared" si="157"/>
        <v>ZK111.K178.Analysis code</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4">
      <c r="A3380" t="s">
        <v>3911</v>
      </c>
      <c r="B3380" t="str">
        <f t="shared" si="157"/>
        <v>ZK111.K179.Analysis code</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4">
      <c r="A3381" t="s">
        <v>3912</v>
      </c>
      <c r="B3381" t="str">
        <f t="shared" si="157"/>
        <v>ZK111.K180.Analysis code</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4">
      <c r="A3382" t="s">
        <v>3913</v>
      </c>
      <c r="B3382" t="str">
        <f t="shared" si="157"/>
        <v>ZK111.K181.Analysis code</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4">
      <c r="A3383" t="s">
        <v>3914</v>
      </c>
      <c r="B3383" t="str">
        <f t="shared" si="157"/>
        <v>ZK111.K182.Analysis code</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4">
      <c r="A3384" t="s">
        <v>3915</v>
      </c>
      <c r="B3384" t="str">
        <f t="shared" si="157"/>
        <v>ZK111.K183.Analysis code</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4">
      <c r="A3385" t="s">
        <v>3916</v>
      </c>
      <c r="B3385" t="str">
        <f t="shared" si="157"/>
        <v>ZK111.K184.Analysis code</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4">
      <c r="A3386" t="s">
        <v>3917</v>
      </c>
      <c r="B3386" t="str">
        <f t="shared" si="157"/>
        <v>ZK111.K185.Analysis code</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4">
      <c r="A3387" t="s">
        <v>3918</v>
      </c>
      <c r="B3387" t="str">
        <f t="shared" si="157"/>
        <v>ZK111.K186.Analysis code</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4">
      <c r="A3388" t="s">
        <v>3919</v>
      </c>
      <c r="B3388" t="str">
        <f t="shared" si="157"/>
        <v>ZK111.K187.Analysis code</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4">
      <c r="A3389" t="s">
        <v>3920</v>
      </c>
      <c r="B3389" t="str">
        <f t="shared" si="157"/>
        <v>ZK111.K188.Analysis code</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4">
      <c r="A3390" t="s">
        <v>3921</v>
      </c>
      <c r="B3390" t="str">
        <f t="shared" si="157"/>
        <v>ZK111.K189.Analysis code</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4">
      <c r="A3391" t="s">
        <v>3922</v>
      </c>
      <c r="B3391" t="str">
        <f t="shared" si="157"/>
        <v>ZK111.K190.Analysis code</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4">
      <c r="A3392" t="s">
        <v>3923</v>
      </c>
      <c r="B3392" t="str">
        <f t="shared" si="157"/>
        <v>ZK111.K191.Analysis code</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4">
      <c r="A3393" t="s">
        <v>3924</v>
      </c>
      <c r="B3393" t="str">
        <f t="shared" si="157"/>
        <v>ZK111.K192.Analysis code</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4">
      <c r="A3394" t="s">
        <v>3925</v>
      </c>
      <c r="B3394" t="str">
        <f t="shared" si="157"/>
        <v>ZK111.K193.Analysis code</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4">
      <c r="A3395" t="s">
        <v>3926</v>
      </c>
      <c r="B3395" t="str">
        <f t="shared" ref="B3395:B3458" si="160">+A3395&amp;"."&amp;$A$1</f>
        <v>ZK111.K194.Analysis code</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4">
      <c r="A3396" t="s">
        <v>3927</v>
      </c>
      <c r="B3396" t="str">
        <f t="shared" si="160"/>
        <v>ZK111.K195.Analysis code</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4">
      <c r="A3397" t="s">
        <v>3928</v>
      </c>
      <c r="B3397" t="str">
        <f t="shared" si="160"/>
        <v>ZK111.K196.Analysis code</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4">
      <c r="A3398" t="s">
        <v>3929</v>
      </c>
      <c r="B3398" t="str">
        <f t="shared" si="160"/>
        <v>ZK111.K197.Analysis code</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4">
      <c r="A3399" t="s">
        <v>3930</v>
      </c>
      <c r="B3399" t="str">
        <f t="shared" si="160"/>
        <v>ZK111.K198.Analysis code</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4">
      <c r="A3400" t="s">
        <v>3931</v>
      </c>
      <c r="B3400" t="str">
        <f t="shared" si="160"/>
        <v>ZK111.K199.Analysis code</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4">
      <c r="A3401" t="s">
        <v>3932</v>
      </c>
      <c r="B3401" t="str">
        <f t="shared" si="160"/>
        <v>ZK111.K200.Analysis code</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 thickBot="1" x14ac:dyDescent="0.45">
      <c r="A3402" t="s">
        <v>3933</v>
      </c>
      <c r="B3402" t="str">
        <f t="shared" si="160"/>
        <v>ZK111.K201.Analysis code</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4">
      <c r="A3403" t="s">
        <v>3934</v>
      </c>
      <c r="B3403" t="str">
        <f t="shared" si="160"/>
        <v>ZK111.K202.Analysis code</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4">
      <c r="A3404" t="s">
        <v>3935</v>
      </c>
      <c r="B3404" t="str">
        <f t="shared" si="160"/>
        <v>ZK111.K203.Analysis code</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4">
      <c r="A3405" t="s">
        <v>3936</v>
      </c>
      <c r="B3405" t="str">
        <f t="shared" si="160"/>
        <v>ZK111.K204.Analysis code</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4">
      <c r="A3406" t="s">
        <v>3937</v>
      </c>
      <c r="B3406" t="str">
        <f t="shared" si="160"/>
        <v>ZK111.K205.Analysis code</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4">
      <c r="A3407" t="s">
        <v>3938</v>
      </c>
      <c r="B3407" t="str">
        <f t="shared" si="160"/>
        <v>ZK111.K206.Analysis code</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4">
      <c r="A3408" t="s">
        <v>3939</v>
      </c>
      <c r="B3408" t="str">
        <f t="shared" si="160"/>
        <v>ZK111.K207.Analysis code</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4">
      <c r="A3409" t="s">
        <v>3940</v>
      </c>
      <c r="B3409" t="str">
        <f t="shared" si="160"/>
        <v>ZK111.K208.Analysis code</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4">
      <c r="A3410" t="s">
        <v>3941</v>
      </c>
      <c r="B3410" t="str">
        <f t="shared" si="160"/>
        <v>ZK111.K209.Analysis code</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4">
      <c r="A3411" t="s">
        <v>3942</v>
      </c>
      <c r="B3411" t="str">
        <f t="shared" si="160"/>
        <v>ZK111.K210.Analysis code</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4">
      <c r="A3412" t="s">
        <v>3943</v>
      </c>
      <c r="B3412" t="str">
        <f t="shared" si="160"/>
        <v>ZK111.K211.Analysis code</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4">
      <c r="A3413" t="s">
        <v>3944</v>
      </c>
      <c r="B3413" t="str">
        <f t="shared" si="160"/>
        <v>ZK111.K212.Analysis code</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4">
      <c r="A3414" t="s">
        <v>3945</v>
      </c>
      <c r="B3414" t="str">
        <f t="shared" si="160"/>
        <v>ZK111.K213.Analysis code</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4">
      <c r="A3415" t="s">
        <v>3946</v>
      </c>
      <c r="B3415" t="str">
        <f t="shared" si="160"/>
        <v>ZK111.K214.Analysis code</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4">
      <c r="A3416" t="s">
        <v>3947</v>
      </c>
      <c r="B3416" t="str">
        <f t="shared" si="160"/>
        <v>ZK111.K215.Analysis code</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4">
      <c r="A3417" t="s">
        <v>3948</v>
      </c>
      <c r="B3417" t="str">
        <f t="shared" si="160"/>
        <v>ZK111.K216.Analysis code</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4">
      <c r="A3418" t="s">
        <v>3949</v>
      </c>
      <c r="B3418" t="str">
        <f t="shared" si="160"/>
        <v>ZK111.K217.Analysis code</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4">
      <c r="A3419" t="s">
        <v>3950</v>
      </c>
      <c r="B3419" t="str">
        <f t="shared" si="160"/>
        <v>ZK111.K218.Analysis code</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4">
      <c r="A3420" t="s">
        <v>3951</v>
      </c>
      <c r="B3420" t="str">
        <f t="shared" si="160"/>
        <v>ZK111.K219.Analysis code</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4">
      <c r="A3421" t="s">
        <v>3952</v>
      </c>
      <c r="B3421" t="str">
        <f t="shared" si="160"/>
        <v>ZK111.K220.Analysis code</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4">
      <c r="A3422" t="s">
        <v>3953</v>
      </c>
      <c r="B3422" t="str">
        <f t="shared" si="160"/>
        <v>ZK111.K221.Analysis code</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4">
      <c r="A3423" t="s">
        <v>3954</v>
      </c>
      <c r="B3423" t="str">
        <f t="shared" si="160"/>
        <v>ZK111.K222.Analysis code</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4">
      <c r="A3424" t="s">
        <v>3955</v>
      </c>
      <c r="B3424" t="str">
        <f t="shared" si="160"/>
        <v>ZK111.K223.Analysis code</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4">
      <c r="A3425" t="s">
        <v>3956</v>
      </c>
      <c r="B3425" t="str">
        <f t="shared" si="160"/>
        <v>ZK111.K224.Analysis code</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4">
      <c r="A3426" t="s">
        <v>3957</v>
      </c>
      <c r="B3426" t="str">
        <f t="shared" si="160"/>
        <v>ZK111.K225.Analysis code</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4">
      <c r="A3427" t="s">
        <v>3958</v>
      </c>
      <c r="B3427" t="str">
        <f t="shared" si="160"/>
        <v>ZK111.K226.Analysis code</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4">
      <c r="A3428" t="s">
        <v>3959</v>
      </c>
      <c r="B3428" t="str">
        <f t="shared" si="160"/>
        <v>ZK111.K227.Analysis code</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4">
      <c r="A3429" t="s">
        <v>3960</v>
      </c>
      <c r="B3429" t="str">
        <f t="shared" si="160"/>
        <v>ZK111.K228.Analysis code</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4">
      <c r="A3430" t="s">
        <v>3961</v>
      </c>
      <c r="B3430" t="str">
        <f t="shared" si="160"/>
        <v>ZK111.K229.Analysis code</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4">
      <c r="A3431" t="s">
        <v>3962</v>
      </c>
      <c r="B3431" t="str">
        <f t="shared" si="160"/>
        <v>ZK111.K230.Analysis code</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4">
      <c r="A3432" t="s">
        <v>3963</v>
      </c>
      <c r="B3432" t="str">
        <f t="shared" si="160"/>
        <v>ZK111.K231.Analysis code</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4">
      <c r="A3433" t="s">
        <v>3964</v>
      </c>
      <c r="B3433" t="str">
        <f t="shared" si="160"/>
        <v>ZK111.K232.Analysis code</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4">
      <c r="A3434" t="s">
        <v>3965</v>
      </c>
      <c r="B3434" t="str">
        <f t="shared" si="160"/>
        <v>ZK111.K233.Analysis code</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4">
      <c r="A3435" t="s">
        <v>3966</v>
      </c>
      <c r="B3435" t="str">
        <f t="shared" si="160"/>
        <v>ZK111.K234.Analysis code</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4">
      <c r="A3436" t="s">
        <v>3967</v>
      </c>
      <c r="B3436" t="str">
        <f t="shared" si="160"/>
        <v>ZK111.K235.Analysis code</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4">
      <c r="A3437" t="s">
        <v>3968</v>
      </c>
      <c r="B3437" t="str">
        <f t="shared" si="160"/>
        <v>ZK111.K236.Analysis code</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4">
      <c r="A3438" t="s">
        <v>3969</v>
      </c>
      <c r="B3438" t="str">
        <f t="shared" si="160"/>
        <v>ZK111.K237.Analysis code</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4">
      <c r="A3439" t="s">
        <v>3970</v>
      </c>
      <c r="B3439" t="str">
        <f t="shared" si="160"/>
        <v>ZK111.K238.Analysis code</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4">
      <c r="A3440" t="s">
        <v>3971</v>
      </c>
      <c r="B3440" t="str">
        <f t="shared" si="160"/>
        <v>ZK111.K239.Analysis code</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4">
      <c r="A3441" t="s">
        <v>3972</v>
      </c>
      <c r="B3441" t="str">
        <f t="shared" si="160"/>
        <v>ZK111.K240.Analysis code</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4">
      <c r="A3442" t="s">
        <v>3973</v>
      </c>
      <c r="B3442" t="str">
        <f t="shared" si="160"/>
        <v>ZK111.K241.Analysis code</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4">
      <c r="A3443" t="s">
        <v>3974</v>
      </c>
      <c r="B3443" t="str">
        <f t="shared" si="160"/>
        <v>ZK111.K242.Analysis code</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4">
      <c r="A3444" t="s">
        <v>3975</v>
      </c>
      <c r="B3444" t="str">
        <f t="shared" si="160"/>
        <v>ZK111.K243.Analysis code</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4">
      <c r="A3445" t="s">
        <v>3976</v>
      </c>
      <c r="B3445" t="str">
        <f t="shared" si="160"/>
        <v>ZK111.K244.Analysis code</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4">
      <c r="A3446" t="s">
        <v>3977</v>
      </c>
      <c r="B3446" t="str">
        <f t="shared" si="160"/>
        <v>ZK111.K245.Analysis code</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4">
      <c r="A3447" t="s">
        <v>3978</v>
      </c>
      <c r="B3447" t="str">
        <f t="shared" si="160"/>
        <v>ZK111.K246.Analysis code</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4">
      <c r="A3448" t="s">
        <v>3979</v>
      </c>
      <c r="B3448" t="str">
        <f t="shared" si="160"/>
        <v>ZK111.K247.Analysis code</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4">
      <c r="A3449" t="s">
        <v>3980</v>
      </c>
      <c r="B3449" t="str">
        <f t="shared" si="160"/>
        <v>ZK111.K248.Analysis code</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4">
      <c r="A3450" t="s">
        <v>3981</v>
      </c>
      <c r="B3450" t="str">
        <f t="shared" si="160"/>
        <v>ZK111.K249.Analysis code</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4">
      <c r="A3451" t="s">
        <v>3982</v>
      </c>
      <c r="B3451" t="str">
        <f t="shared" si="160"/>
        <v>ZK111.K250.Analysis code</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4">
      <c r="A3452" t="s">
        <v>3983</v>
      </c>
      <c r="B3452" t="str">
        <f t="shared" si="160"/>
        <v>ZK111.K251.Analysis code</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4">
      <c r="A3453" t="s">
        <v>3984</v>
      </c>
      <c r="B3453" t="str">
        <f t="shared" si="160"/>
        <v>ZK111.K252.Analysis code</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4">
      <c r="A3454" t="s">
        <v>3985</v>
      </c>
      <c r="B3454" t="str">
        <f t="shared" si="160"/>
        <v>ZK111.K253.Analysis code</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4">
      <c r="A3455" t="s">
        <v>3986</v>
      </c>
      <c r="B3455" t="str">
        <f t="shared" si="160"/>
        <v>ZK111.K254.Analysis code</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4">
      <c r="A3456" t="s">
        <v>3987</v>
      </c>
      <c r="B3456" t="str">
        <f t="shared" si="160"/>
        <v>ZK111.K255.Analysis code</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4">
      <c r="A3457" t="s">
        <v>3988</v>
      </c>
      <c r="B3457" t="str">
        <f t="shared" si="160"/>
        <v>ZK111.K256.Analysis code</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4">
      <c r="A3458" t="s">
        <v>3989</v>
      </c>
      <c r="B3458" t="str">
        <f t="shared" si="160"/>
        <v>ZK111.K257.Analysis code</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4">
      <c r="A3459" t="s">
        <v>3990</v>
      </c>
      <c r="B3459" t="str">
        <f t="shared" ref="B3459:B3522" si="163">+A3459&amp;"."&amp;$A$1</f>
        <v>ZK111.K258.Analysis code</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4">
      <c r="A3460" t="s">
        <v>3991</v>
      </c>
      <c r="B3460" t="str">
        <f t="shared" si="163"/>
        <v>ZK111.K259.Analysis code</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4">
      <c r="A3461" t="s">
        <v>3992</v>
      </c>
      <c r="B3461" t="str">
        <f t="shared" si="163"/>
        <v>ZK111.K260.Analysis code</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4">
      <c r="A3462" t="s">
        <v>3993</v>
      </c>
      <c r="B3462" t="str">
        <f t="shared" si="163"/>
        <v>ZK111.K261.Analysis code</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4">
      <c r="A3463" t="s">
        <v>3994</v>
      </c>
      <c r="B3463" t="str">
        <f t="shared" si="163"/>
        <v>ZK111.K262.Analysis code</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4">
      <c r="A3464" t="s">
        <v>3995</v>
      </c>
      <c r="B3464" t="str">
        <f t="shared" si="163"/>
        <v>ZK111.K263.Analysis code</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4">
      <c r="A3465" t="s">
        <v>3996</v>
      </c>
      <c r="B3465" t="str">
        <f t="shared" si="163"/>
        <v>ZK111.K264.Analysis code</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4">
      <c r="A3466" t="s">
        <v>3997</v>
      </c>
      <c r="B3466" t="str">
        <f t="shared" si="163"/>
        <v>ZK111.K265.Analysis code</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4">
      <c r="A3467" t="s">
        <v>3998</v>
      </c>
      <c r="B3467" t="str">
        <f t="shared" si="163"/>
        <v>ZK111.K266.Analysis code</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4">
      <c r="A3468" t="s">
        <v>3999</v>
      </c>
      <c r="B3468" t="str">
        <f t="shared" si="163"/>
        <v>ZK111.K267.Analysis code</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4">
      <c r="A3469" t="s">
        <v>4000</v>
      </c>
      <c r="B3469" t="str">
        <f t="shared" si="163"/>
        <v>ZK111.K268.Analysis code</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4">
      <c r="A3470" t="s">
        <v>4001</v>
      </c>
      <c r="B3470" t="str">
        <f t="shared" si="163"/>
        <v>ZK111.K269.Analysis code</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4">
      <c r="A3471" t="s">
        <v>4002</v>
      </c>
      <c r="B3471" t="str">
        <f t="shared" si="163"/>
        <v>ZK111.K270.Analysis code</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4">
      <c r="A3472" t="s">
        <v>4003</v>
      </c>
      <c r="B3472" t="str">
        <f t="shared" si="163"/>
        <v>ZK111.K271.Analysis code</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4">
      <c r="A3473" t="s">
        <v>4004</v>
      </c>
      <c r="B3473" t="str">
        <f t="shared" si="163"/>
        <v>ZK111.K272.Analysis code</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4">
      <c r="A3474" t="s">
        <v>4005</v>
      </c>
      <c r="B3474" t="str">
        <f t="shared" si="163"/>
        <v>ZK111.K273.Analysis code</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4">
      <c r="A3475" t="s">
        <v>4006</v>
      </c>
      <c r="B3475" t="str">
        <f t="shared" si="163"/>
        <v>ZK111.K274.Analysis code</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4">
      <c r="A3476" t="s">
        <v>4007</v>
      </c>
      <c r="B3476" t="str">
        <f t="shared" si="163"/>
        <v>ZK111.K275.Analysis code</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4">
      <c r="A3477" t="s">
        <v>4008</v>
      </c>
      <c r="B3477" t="str">
        <f t="shared" si="163"/>
        <v>ZK111.K276.Analysis code</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4">
      <c r="A3478" t="s">
        <v>4009</v>
      </c>
      <c r="B3478" t="str">
        <f t="shared" si="163"/>
        <v>ZK111.K277.Analysis code</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4">
      <c r="A3479" t="s">
        <v>4010</v>
      </c>
      <c r="B3479" t="str">
        <f t="shared" si="163"/>
        <v>ZK111.K278.Analysis code</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4">
      <c r="A3480" t="s">
        <v>4011</v>
      </c>
      <c r="B3480" t="str">
        <f t="shared" si="163"/>
        <v>ZK111.K279.Analysis code</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4">
      <c r="A3481" t="s">
        <v>4012</v>
      </c>
      <c r="B3481" t="str">
        <f t="shared" si="163"/>
        <v>ZK111.K280.Analysis code</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4">
      <c r="A3482" t="s">
        <v>4013</v>
      </c>
      <c r="B3482" t="str">
        <f t="shared" si="163"/>
        <v>ZK111.K281.Analysis code</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4">
      <c r="A3483" t="s">
        <v>4014</v>
      </c>
      <c r="B3483" t="str">
        <f t="shared" si="163"/>
        <v>ZK111.K282.Analysis code</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4">
      <c r="A3484" t="s">
        <v>4015</v>
      </c>
      <c r="B3484" t="str">
        <f t="shared" si="163"/>
        <v>ZK111.K283.Analysis code</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4">
      <c r="A3485" t="s">
        <v>4016</v>
      </c>
      <c r="B3485" t="str">
        <f t="shared" si="163"/>
        <v>ZK111.K284.Analysis code</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4">
      <c r="A3486" t="s">
        <v>4017</v>
      </c>
      <c r="B3486" t="str">
        <f t="shared" si="163"/>
        <v>ZK111.K285.Analysis code</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4">
      <c r="A3487" t="s">
        <v>4018</v>
      </c>
      <c r="B3487" t="str">
        <f t="shared" si="163"/>
        <v>ZK111.K286.Analysis code</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4">
      <c r="A3488" t="s">
        <v>4019</v>
      </c>
      <c r="B3488" t="str">
        <f t="shared" si="163"/>
        <v>ZK111.K287.Analysis code</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4">
      <c r="A3489" t="s">
        <v>4020</v>
      </c>
      <c r="B3489" t="str">
        <f t="shared" si="163"/>
        <v>ZK111.K288.Analysis code</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4">
      <c r="A3490" t="s">
        <v>4021</v>
      </c>
      <c r="B3490" t="str">
        <f t="shared" si="163"/>
        <v>ZK111.K289.Analysis code</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4">
      <c r="A3491" t="s">
        <v>4022</v>
      </c>
      <c r="B3491" t="str">
        <f t="shared" si="163"/>
        <v>ZK111.K290.Analysis code</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4">
      <c r="A3492" t="s">
        <v>4023</v>
      </c>
      <c r="B3492" t="str">
        <f t="shared" si="163"/>
        <v>ZK111.K291.Analysis code</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4">
      <c r="A3493" t="s">
        <v>4024</v>
      </c>
      <c r="B3493" t="str">
        <f t="shared" si="163"/>
        <v>ZK111.K292.Analysis code</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4">
      <c r="A3494" t="s">
        <v>4025</v>
      </c>
      <c r="B3494" t="str">
        <f t="shared" si="163"/>
        <v>ZK111.K293.Analysis code</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4">
      <c r="A3495" t="s">
        <v>4026</v>
      </c>
      <c r="B3495" t="str">
        <f t="shared" si="163"/>
        <v>ZK111.K294.Analysis code</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4">
      <c r="A3496" t="s">
        <v>4027</v>
      </c>
      <c r="B3496" t="str">
        <f t="shared" si="163"/>
        <v>ZK111.K295.Analysis code</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4">
      <c r="A3497" t="s">
        <v>4028</v>
      </c>
      <c r="B3497" t="str">
        <f t="shared" si="163"/>
        <v>ZK111.K296.Analysis code</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4">
      <c r="A3498" t="s">
        <v>4029</v>
      </c>
      <c r="B3498" t="str">
        <f t="shared" si="163"/>
        <v>ZK111.K297.Analysis code</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4">
      <c r="A3499" t="s">
        <v>4030</v>
      </c>
      <c r="B3499" t="str">
        <f t="shared" si="163"/>
        <v>ZK111.K298.Analysis code</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4">
      <c r="A3500" t="s">
        <v>4031</v>
      </c>
      <c r="B3500" t="str">
        <f t="shared" si="163"/>
        <v>ZK111.K299.Analysis code</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4">
      <c r="A3501" t="s">
        <v>4032</v>
      </c>
      <c r="B3501" t="str">
        <f t="shared" si="163"/>
        <v>ZK111.K300.Analysis code</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 thickBot="1" x14ac:dyDescent="0.45">
      <c r="A3502" t="s">
        <v>4033</v>
      </c>
      <c r="B3502" t="str">
        <f t="shared" si="163"/>
        <v>ZK111.K301.Analysis code</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4">
      <c r="A3503" t="s">
        <v>4034</v>
      </c>
      <c r="B3503" t="str">
        <f t="shared" si="163"/>
        <v>ZK111.K302.Analysis code</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4">
      <c r="A3504" t="s">
        <v>4035</v>
      </c>
      <c r="B3504" t="str">
        <f t="shared" si="163"/>
        <v>ZK111.K303.Analysis code</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4">
      <c r="A3505" t="s">
        <v>4036</v>
      </c>
      <c r="B3505" t="str">
        <f t="shared" si="163"/>
        <v>ZK111.K304.Analysis code</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4">
      <c r="A3506" t="s">
        <v>4037</v>
      </c>
      <c r="B3506" t="str">
        <f t="shared" si="163"/>
        <v>ZK111.K305.Analysis code</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4">
      <c r="A3507" t="s">
        <v>4038</v>
      </c>
      <c r="B3507" t="str">
        <f t="shared" si="163"/>
        <v>ZK111.K306.Analysis code</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4">
      <c r="A3508" t="s">
        <v>4039</v>
      </c>
      <c r="B3508" t="str">
        <f t="shared" si="163"/>
        <v>ZK111.K307.Analysis code</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4">
      <c r="A3509" t="s">
        <v>4040</v>
      </c>
      <c r="B3509" t="str">
        <f t="shared" si="163"/>
        <v>ZK111.K308.Analysis code</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4">
      <c r="A3510" t="s">
        <v>4041</v>
      </c>
      <c r="B3510" t="str">
        <f t="shared" si="163"/>
        <v>ZK111.K309.Analysis code</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4">
      <c r="A3511" t="s">
        <v>4042</v>
      </c>
      <c r="B3511" t="str">
        <f t="shared" si="163"/>
        <v>ZK111.K310.Analysis code</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4">
      <c r="A3512" t="s">
        <v>4043</v>
      </c>
      <c r="B3512" t="str">
        <f t="shared" si="163"/>
        <v>ZK111.K311.Analysis code</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4">
      <c r="A3513" t="s">
        <v>4044</v>
      </c>
      <c r="B3513" t="str">
        <f t="shared" si="163"/>
        <v>ZK111.K312.Analysis code</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4">
      <c r="A3514" t="s">
        <v>4045</v>
      </c>
      <c r="B3514" t="str">
        <f t="shared" si="163"/>
        <v>ZK111.K313.Analysis code</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4">
      <c r="A3515" t="s">
        <v>4046</v>
      </c>
      <c r="B3515" t="str">
        <f t="shared" si="163"/>
        <v>ZK111.K314.Analysis code</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4">
      <c r="A3516" t="s">
        <v>4047</v>
      </c>
      <c r="B3516" t="str">
        <f t="shared" si="163"/>
        <v>ZK111.K315.Analysis code</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4">
      <c r="A3517" t="s">
        <v>4048</v>
      </c>
      <c r="B3517" t="str">
        <f t="shared" si="163"/>
        <v>ZK111.K316.Analysis code</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4">
      <c r="A3518" t="s">
        <v>4049</v>
      </c>
      <c r="B3518" t="str">
        <f t="shared" si="163"/>
        <v>ZK111.K317.Analysis code</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4">
      <c r="A3519" t="s">
        <v>4050</v>
      </c>
      <c r="B3519" t="str">
        <f t="shared" si="163"/>
        <v>ZK111.K318.Analysis code</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4">
      <c r="A3520" t="s">
        <v>4051</v>
      </c>
      <c r="B3520" t="str">
        <f t="shared" si="163"/>
        <v>ZK111.K319.Analysis code</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4">
      <c r="A3521" t="s">
        <v>4052</v>
      </c>
      <c r="B3521" t="str">
        <f t="shared" si="163"/>
        <v>ZK111.K320.Analysis code</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4">
      <c r="A3522" t="s">
        <v>4053</v>
      </c>
      <c r="B3522" t="str">
        <f t="shared" si="163"/>
        <v>ZK111.K321.Analysis code</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4">
      <c r="A3523" t="s">
        <v>4054</v>
      </c>
      <c r="B3523" t="str">
        <f t="shared" ref="B3523:B3586" si="166">+A3523&amp;"."&amp;$A$1</f>
        <v>ZK111.K322.Analysis code</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4">
      <c r="A3524" t="s">
        <v>4055</v>
      </c>
      <c r="B3524" t="str">
        <f t="shared" si="166"/>
        <v>ZK111.K323.Analysis code</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4">
      <c r="A3525" t="s">
        <v>4056</v>
      </c>
      <c r="B3525" t="str">
        <f t="shared" si="166"/>
        <v>ZK111.K324.Analysis code</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4">
      <c r="A3526" t="s">
        <v>4057</v>
      </c>
      <c r="B3526" t="str">
        <f t="shared" si="166"/>
        <v>ZK111.K325.Analysis code</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4">
      <c r="A3527" t="s">
        <v>4058</v>
      </c>
      <c r="B3527" t="str">
        <f t="shared" si="166"/>
        <v>ZK111.K326.Analysis code</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4">
      <c r="A3528" t="s">
        <v>4059</v>
      </c>
      <c r="B3528" t="str">
        <f t="shared" si="166"/>
        <v>ZK111.K327.Analysis code</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4">
      <c r="A3529" t="s">
        <v>4060</v>
      </c>
      <c r="B3529" t="str">
        <f t="shared" si="166"/>
        <v>ZK111.K328.Analysis code</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4">
      <c r="A3530" t="s">
        <v>4061</v>
      </c>
      <c r="B3530" t="str">
        <f t="shared" si="166"/>
        <v>ZK111.K329.Analysis code</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4">
      <c r="A3531" t="s">
        <v>4062</v>
      </c>
      <c r="B3531" t="str">
        <f t="shared" si="166"/>
        <v>ZK111.K330.Analysis code</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4">
      <c r="A3532" t="s">
        <v>4063</v>
      </c>
      <c r="B3532" t="str">
        <f t="shared" si="166"/>
        <v>ZK111.K331.Analysis code</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4">
      <c r="A3533" t="s">
        <v>4064</v>
      </c>
      <c r="B3533" t="str">
        <f t="shared" si="166"/>
        <v>ZK111.K332.Analysis code</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4">
      <c r="A3534" t="s">
        <v>4065</v>
      </c>
      <c r="B3534" t="str">
        <f t="shared" si="166"/>
        <v>ZK111.K333.Analysis code</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4">
      <c r="A3535" t="s">
        <v>4066</v>
      </c>
      <c r="B3535" t="str">
        <f t="shared" si="166"/>
        <v>ZK111.K334.Analysis code</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4">
      <c r="A3536" t="s">
        <v>4067</v>
      </c>
      <c r="B3536" t="str">
        <f t="shared" si="166"/>
        <v>ZK111.K335.Analysis code</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4">
      <c r="A3537" t="s">
        <v>4068</v>
      </c>
      <c r="B3537" t="str">
        <f t="shared" si="166"/>
        <v>ZK111.K336.Analysis code</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4">
      <c r="A3538" t="s">
        <v>4069</v>
      </c>
      <c r="B3538" t="str">
        <f t="shared" si="166"/>
        <v>ZK111.K337.Analysis code</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4">
      <c r="A3539" t="s">
        <v>4070</v>
      </c>
      <c r="B3539" t="str">
        <f t="shared" si="166"/>
        <v>ZK111.K338.Analysis code</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4">
      <c r="A3540" t="s">
        <v>4071</v>
      </c>
      <c r="B3540" t="str">
        <f t="shared" si="166"/>
        <v>ZK111.K339.Analysis code</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4">
      <c r="A3541" t="s">
        <v>4072</v>
      </c>
      <c r="B3541" t="str">
        <f t="shared" si="166"/>
        <v>ZK111.K340.Analysis code</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4">
      <c r="A3542" t="s">
        <v>4073</v>
      </c>
      <c r="B3542" t="str">
        <f t="shared" si="166"/>
        <v>ZK111.K341.Analysis code</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4">
      <c r="A3543" t="s">
        <v>4074</v>
      </c>
      <c r="B3543" t="str">
        <f t="shared" si="166"/>
        <v>ZK111.K342.Analysis code</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4">
      <c r="A3544" t="s">
        <v>4075</v>
      </c>
      <c r="B3544" t="str">
        <f t="shared" si="166"/>
        <v>ZK111.K343.Analysis code</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4">
      <c r="A3545" t="s">
        <v>4076</v>
      </c>
      <c r="B3545" t="str">
        <f t="shared" si="166"/>
        <v>ZK111.K344.Analysis code</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4">
      <c r="A3546" t="s">
        <v>4077</v>
      </c>
      <c r="B3546" t="str">
        <f t="shared" si="166"/>
        <v>ZK111.K345.Analysis code</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4">
      <c r="A3547" t="s">
        <v>4078</v>
      </c>
      <c r="B3547" t="str">
        <f t="shared" si="166"/>
        <v>ZK111.K346.Analysis code</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4">
      <c r="A3548" t="s">
        <v>4079</v>
      </c>
      <c r="B3548" t="str">
        <f t="shared" si="166"/>
        <v>ZK111.K347.Analysis code</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4">
      <c r="A3549" t="s">
        <v>4080</v>
      </c>
      <c r="B3549" t="str">
        <f t="shared" si="166"/>
        <v>ZK111.K348.Analysis code</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4">
      <c r="A3550" t="s">
        <v>4081</v>
      </c>
      <c r="B3550" t="str">
        <f t="shared" si="166"/>
        <v>ZK111.K349.Analysis code</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4">
      <c r="A3551" t="s">
        <v>4082</v>
      </c>
      <c r="B3551" t="str">
        <f t="shared" si="166"/>
        <v>ZK111.K350.Analysis code</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4">
      <c r="A3552" t="s">
        <v>4083</v>
      </c>
      <c r="B3552" t="str">
        <f t="shared" si="166"/>
        <v>ZK111.K351.Analysis code</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4">
      <c r="A3553" t="s">
        <v>4084</v>
      </c>
      <c r="B3553" t="str">
        <f t="shared" si="166"/>
        <v>ZK111.K352.Analysis code</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4">
      <c r="A3554" t="s">
        <v>4085</v>
      </c>
      <c r="B3554" t="str">
        <f t="shared" si="166"/>
        <v>ZK111.K353.Analysis code</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4">
      <c r="A3555" t="s">
        <v>4086</v>
      </c>
      <c r="B3555" t="str">
        <f t="shared" si="166"/>
        <v>ZK111.K354.Analysis code</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4">
      <c r="A3556" t="s">
        <v>4087</v>
      </c>
      <c r="B3556" t="str">
        <f t="shared" si="166"/>
        <v>ZK111.K355.Analysis code</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4">
      <c r="A3557" t="s">
        <v>4088</v>
      </c>
      <c r="B3557" t="str">
        <f t="shared" si="166"/>
        <v>ZK111.K356.Analysis code</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4">
      <c r="A3558" t="s">
        <v>4089</v>
      </c>
      <c r="B3558" t="str">
        <f t="shared" si="166"/>
        <v>ZK111.K357.Analysis code</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4">
      <c r="A3559" t="s">
        <v>4090</v>
      </c>
      <c r="B3559" t="str">
        <f t="shared" si="166"/>
        <v>ZK111.K358.Analysis code</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4">
      <c r="A3560" t="s">
        <v>4091</v>
      </c>
      <c r="B3560" t="str">
        <f t="shared" si="166"/>
        <v>ZK111.K359.Analysis code</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4">
      <c r="A3561" t="s">
        <v>4092</v>
      </c>
      <c r="B3561" t="str">
        <f t="shared" si="166"/>
        <v>ZK111.K360.Analysis code</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4">
      <c r="A3562" t="s">
        <v>4093</v>
      </c>
      <c r="B3562" t="str">
        <f t="shared" si="166"/>
        <v>ZK111.K361.Analysis code</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4">
      <c r="A3563" t="s">
        <v>4094</v>
      </c>
      <c r="B3563" t="str">
        <f t="shared" si="166"/>
        <v>ZK111.K362.Analysis code</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4">
      <c r="A3564" t="s">
        <v>4095</v>
      </c>
      <c r="B3564" t="str">
        <f t="shared" si="166"/>
        <v>ZK111.K363.Analysis code</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4">
      <c r="A3565" t="s">
        <v>4096</v>
      </c>
      <c r="B3565" t="str">
        <f t="shared" si="166"/>
        <v>ZK111.K364.Analysis code</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4">
      <c r="A3566" t="s">
        <v>4097</v>
      </c>
      <c r="B3566" t="str">
        <f t="shared" si="166"/>
        <v>ZK111.K365.Analysis code</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4">
      <c r="A3567" t="s">
        <v>4098</v>
      </c>
      <c r="B3567" t="str">
        <f t="shared" si="166"/>
        <v>ZK111.K366.Analysis code</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4">
      <c r="A3568" t="s">
        <v>4099</v>
      </c>
      <c r="B3568" t="str">
        <f t="shared" si="166"/>
        <v>ZK111.K367.Analysis code</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4">
      <c r="A3569" t="s">
        <v>4100</v>
      </c>
      <c r="B3569" t="str">
        <f t="shared" si="166"/>
        <v>ZK111.K368.Analysis code</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4">
      <c r="A3570" t="s">
        <v>4101</v>
      </c>
      <c r="B3570" t="str">
        <f t="shared" si="166"/>
        <v>ZK111.K369.Analysis code</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4">
      <c r="A3571" t="s">
        <v>4102</v>
      </c>
      <c r="B3571" t="str">
        <f t="shared" si="166"/>
        <v>ZK111.K370.Analysis code</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4">
      <c r="A3572" t="s">
        <v>4103</v>
      </c>
      <c r="B3572" t="str">
        <f t="shared" si="166"/>
        <v>ZK111.K371.Analysis code</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4">
      <c r="A3573" t="s">
        <v>4104</v>
      </c>
      <c r="B3573" t="str">
        <f t="shared" si="166"/>
        <v>ZK111.K372.Analysis code</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4">
      <c r="A3574" t="s">
        <v>4105</v>
      </c>
      <c r="B3574" t="str">
        <f t="shared" si="166"/>
        <v>ZK111.K373.Analysis code</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4">
      <c r="A3575" t="s">
        <v>4106</v>
      </c>
      <c r="B3575" t="str">
        <f t="shared" si="166"/>
        <v>ZK111.K374.Analysis code</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4">
      <c r="A3576" t="s">
        <v>4107</v>
      </c>
      <c r="B3576" t="str">
        <f t="shared" si="166"/>
        <v>ZK111.K375.Analysis code</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4">
      <c r="A3577" t="s">
        <v>4108</v>
      </c>
      <c r="B3577" t="str">
        <f t="shared" si="166"/>
        <v>ZK111.K376.Analysis code</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4">
      <c r="A3578" t="s">
        <v>4109</v>
      </c>
      <c r="B3578" t="str">
        <f t="shared" si="166"/>
        <v>ZK111.K377.Analysis code</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4">
      <c r="A3579" t="s">
        <v>4110</v>
      </c>
      <c r="B3579" t="str">
        <f t="shared" si="166"/>
        <v>ZK111.K378.Analysis code</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4">
      <c r="A3580" t="s">
        <v>4111</v>
      </c>
      <c r="B3580" t="str">
        <f t="shared" si="166"/>
        <v>ZK111.K379.Analysis code</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4">
      <c r="A3581" t="s">
        <v>4112</v>
      </c>
      <c r="B3581" t="str">
        <f t="shared" si="166"/>
        <v>ZK111.K380.Analysis code</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4">
      <c r="A3582" t="s">
        <v>4113</v>
      </c>
      <c r="B3582" t="str">
        <f t="shared" si="166"/>
        <v>ZK111.K381.Analysis code</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4">
      <c r="A3583" t="s">
        <v>4114</v>
      </c>
      <c r="B3583" t="str">
        <f t="shared" si="166"/>
        <v>ZK111.K382.Analysis code</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4">
      <c r="A3584" t="s">
        <v>4115</v>
      </c>
      <c r="B3584" t="str">
        <f t="shared" si="166"/>
        <v>ZK111.K383.Analysis code</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4">
      <c r="A3585" t="s">
        <v>4116</v>
      </c>
      <c r="B3585" t="str">
        <f t="shared" si="166"/>
        <v>ZK111.K384.Analysis code</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4">
      <c r="A3586" t="s">
        <v>4117</v>
      </c>
      <c r="B3586" t="str">
        <f t="shared" si="166"/>
        <v>ZK111.K385.Analysis code</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4">
      <c r="A3587" t="s">
        <v>4118</v>
      </c>
      <c r="B3587" t="str">
        <f t="shared" ref="B3587:B3650" si="169">+A3587&amp;"."&amp;$A$1</f>
        <v>ZK111.K386.Analysis code</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4">
      <c r="A3588" t="s">
        <v>4119</v>
      </c>
      <c r="B3588" t="str">
        <f t="shared" si="169"/>
        <v>ZK111.K387.Analysis code</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4">
      <c r="A3589" t="s">
        <v>4120</v>
      </c>
      <c r="B3589" t="str">
        <f t="shared" si="169"/>
        <v>ZK111.K388.Analysis code</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4">
      <c r="A3590" t="s">
        <v>4121</v>
      </c>
      <c r="B3590" t="str">
        <f t="shared" si="169"/>
        <v>ZK111.K389.Analysis code</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4">
      <c r="A3591" t="s">
        <v>4122</v>
      </c>
      <c r="B3591" t="str">
        <f t="shared" si="169"/>
        <v>ZK111.K390.Analysis code</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4">
      <c r="A3592" t="s">
        <v>4123</v>
      </c>
      <c r="B3592" t="str">
        <f t="shared" si="169"/>
        <v>ZK111.K391.Analysis code</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4">
      <c r="A3593" t="s">
        <v>4124</v>
      </c>
      <c r="B3593" t="str">
        <f t="shared" si="169"/>
        <v>ZK111.K392.Analysis code</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4">
      <c r="A3594" t="s">
        <v>4125</v>
      </c>
      <c r="B3594" t="str">
        <f t="shared" si="169"/>
        <v>ZK111.K393.Analysis code</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4">
      <c r="A3595" t="s">
        <v>4126</v>
      </c>
      <c r="B3595" t="str">
        <f t="shared" si="169"/>
        <v>ZK111.K394.Analysis code</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4">
      <c r="A3596" t="s">
        <v>4127</v>
      </c>
      <c r="B3596" t="str">
        <f t="shared" si="169"/>
        <v>ZK111.K395.Analysis code</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4">
      <c r="A3597" t="s">
        <v>4128</v>
      </c>
      <c r="B3597" t="str">
        <f t="shared" si="169"/>
        <v>ZK111.K396.Analysis code</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4">
      <c r="A3598" t="s">
        <v>4129</v>
      </c>
      <c r="B3598" t="str">
        <f t="shared" si="169"/>
        <v>ZK111.K397.Analysis code</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4">
      <c r="A3599" t="s">
        <v>4130</v>
      </c>
      <c r="B3599" t="str">
        <f t="shared" si="169"/>
        <v>ZK111.K398.Analysis code</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4">
      <c r="A3600" t="s">
        <v>4131</v>
      </c>
      <c r="B3600" t="str">
        <f t="shared" si="169"/>
        <v>ZK111.K399.Analysis code</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4">
      <c r="A3601" t="s">
        <v>4132</v>
      </c>
      <c r="B3601" t="str">
        <f t="shared" si="169"/>
        <v>ZK112.K100.Analysis code</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 thickBot="1" x14ac:dyDescent="0.45">
      <c r="A3602" t="s">
        <v>4133</v>
      </c>
      <c r="B3602" t="str">
        <f t="shared" si="169"/>
        <v>ZK112.K101.Analysis code</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4">
      <c r="A3603" t="s">
        <v>4134</v>
      </c>
      <c r="B3603" t="str">
        <f t="shared" si="169"/>
        <v>ZK112.K102.Analysis code</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4">
      <c r="A3604" t="s">
        <v>4135</v>
      </c>
      <c r="B3604" t="str">
        <f t="shared" si="169"/>
        <v>ZK112.K103.Analysis code</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4">
      <c r="A3605" t="s">
        <v>4136</v>
      </c>
      <c r="B3605" t="str">
        <f t="shared" si="169"/>
        <v>ZK112.K104.Analysis code</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4">
      <c r="A3606" t="s">
        <v>4137</v>
      </c>
      <c r="B3606" t="str">
        <f t="shared" si="169"/>
        <v>ZK112.K105.Analysis code</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4">
      <c r="A3607" t="s">
        <v>4138</v>
      </c>
      <c r="B3607" t="str">
        <f t="shared" si="169"/>
        <v>ZK112.K106.Analysis code</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4">
      <c r="A3608" t="s">
        <v>4139</v>
      </c>
      <c r="B3608" t="str">
        <f t="shared" si="169"/>
        <v>ZK112.K107.Analysis code</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4">
      <c r="A3609" t="s">
        <v>4140</v>
      </c>
      <c r="B3609" t="str">
        <f t="shared" si="169"/>
        <v>ZK112.K108.Analysis code</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4">
      <c r="A3610" t="s">
        <v>4141</v>
      </c>
      <c r="B3610" t="str">
        <f t="shared" si="169"/>
        <v>ZK112.K109.Analysis code</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4">
      <c r="A3611" t="s">
        <v>4142</v>
      </c>
      <c r="B3611" t="str">
        <f t="shared" si="169"/>
        <v>ZK112.K110.Analysis code</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4">
      <c r="A3612" t="s">
        <v>4143</v>
      </c>
      <c r="B3612" t="str">
        <f t="shared" si="169"/>
        <v>ZK112.K111.Analysis code</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4">
      <c r="A3613" t="s">
        <v>4144</v>
      </c>
      <c r="B3613" t="str">
        <f t="shared" si="169"/>
        <v>ZK112.K112.Analysis code</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4">
      <c r="A3614" t="s">
        <v>4145</v>
      </c>
      <c r="B3614" t="str">
        <f t="shared" si="169"/>
        <v>ZK112.K113.Analysis code</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4">
      <c r="A3615" t="s">
        <v>4146</v>
      </c>
      <c r="B3615" t="str">
        <f t="shared" si="169"/>
        <v>ZK112.K114.Analysis code</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4">
      <c r="A3616" t="s">
        <v>4147</v>
      </c>
      <c r="B3616" t="str">
        <f t="shared" si="169"/>
        <v>ZK112.K115.Analysis code</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4">
      <c r="A3617" t="s">
        <v>4148</v>
      </c>
      <c r="B3617" t="str">
        <f t="shared" si="169"/>
        <v>ZK112.K116.Analysis code</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4">
      <c r="A3618" t="s">
        <v>4149</v>
      </c>
      <c r="B3618" t="str">
        <f t="shared" si="169"/>
        <v>ZK112.K117.Analysis code</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4">
      <c r="A3619" t="s">
        <v>4150</v>
      </c>
      <c r="B3619" t="str">
        <f t="shared" si="169"/>
        <v>ZK112.K118.Analysis code</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4">
      <c r="A3620" t="s">
        <v>4151</v>
      </c>
      <c r="B3620" t="str">
        <f t="shared" si="169"/>
        <v>ZK112.K119.Analysis code</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4">
      <c r="A3621" t="s">
        <v>4152</v>
      </c>
      <c r="B3621" t="str">
        <f t="shared" si="169"/>
        <v>ZK112.K120.Analysis code</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4">
      <c r="A3622" t="s">
        <v>4153</v>
      </c>
      <c r="B3622" t="str">
        <f t="shared" si="169"/>
        <v>ZK112.K121.Analysis code</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4">
      <c r="A3623" t="s">
        <v>4154</v>
      </c>
      <c r="B3623" t="str">
        <f t="shared" si="169"/>
        <v>ZK112.K122.Analysis code</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4">
      <c r="A3624" t="s">
        <v>4155</v>
      </c>
      <c r="B3624" t="str">
        <f t="shared" si="169"/>
        <v>ZK112.K123.Analysis code</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4">
      <c r="A3625" t="s">
        <v>4156</v>
      </c>
      <c r="B3625" t="str">
        <f t="shared" si="169"/>
        <v>ZK112.K124.Analysis code</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4">
      <c r="A3626" t="s">
        <v>4157</v>
      </c>
      <c r="B3626" t="str">
        <f t="shared" si="169"/>
        <v>ZK112.K125.Analysis code</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4">
      <c r="A3627" t="s">
        <v>4158</v>
      </c>
      <c r="B3627" t="str">
        <f t="shared" si="169"/>
        <v>ZK112.K126.Analysis code</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4">
      <c r="A3628" t="s">
        <v>4159</v>
      </c>
      <c r="B3628" t="str">
        <f t="shared" si="169"/>
        <v>ZK112.K127.Analysis code</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4">
      <c r="A3629" t="s">
        <v>4160</v>
      </c>
      <c r="B3629" t="str">
        <f t="shared" si="169"/>
        <v>ZK112.K128.Analysis code</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4">
      <c r="A3630" t="s">
        <v>4161</v>
      </c>
      <c r="B3630" t="str">
        <f t="shared" si="169"/>
        <v>ZK112.K129.Analysis code</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4">
      <c r="A3631" t="s">
        <v>4162</v>
      </c>
      <c r="B3631" t="str">
        <f t="shared" si="169"/>
        <v>ZK112.K130.Analysis code</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4">
      <c r="A3632" t="s">
        <v>4163</v>
      </c>
      <c r="B3632" t="str">
        <f t="shared" si="169"/>
        <v>ZK112.K131.Analysis code</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4">
      <c r="A3633" t="s">
        <v>4164</v>
      </c>
      <c r="B3633" t="str">
        <f t="shared" si="169"/>
        <v>ZK112.K132.Analysis code</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4">
      <c r="A3634" t="s">
        <v>4165</v>
      </c>
      <c r="B3634" t="str">
        <f t="shared" si="169"/>
        <v>ZK112.K133.Analysis code</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4">
      <c r="A3635" t="s">
        <v>4166</v>
      </c>
      <c r="B3635" t="str">
        <f t="shared" si="169"/>
        <v>ZK112.K134.Analysis code</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4">
      <c r="A3636" t="s">
        <v>4167</v>
      </c>
      <c r="B3636" t="str">
        <f t="shared" si="169"/>
        <v>ZK112.K135.Analysis code</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4">
      <c r="A3637" t="s">
        <v>4168</v>
      </c>
      <c r="B3637" t="str">
        <f t="shared" si="169"/>
        <v>ZK112.K136.Analysis code</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4">
      <c r="A3638" t="s">
        <v>4169</v>
      </c>
      <c r="B3638" t="str">
        <f t="shared" si="169"/>
        <v>ZK112.K137.Analysis code</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4">
      <c r="A3639" t="s">
        <v>4170</v>
      </c>
      <c r="B3639" t="str">
        <f t="shared" si="169"/>
        <v>ZK112.K138.Analysis code</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4">
      <c r="A3640" t="s">
        <v>4171</v>
      </c>
      <c r="B3640" t="str">
        <f t="shared" si="169"/>
        <v>ZK112.K139.Analysis code</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4">
      <c r="A3641" t="s">
        <v>4172</v>
      </c>
      <c r="B3641" t="str">
        <f t="shared" si="169"/>
        <v>ZK112.K140.Analysis code</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4">
      <c r="A3642" t="s">
        <v>4173</v>
      </c>
      <c r="B3642" t="str">
        <f t="shared" si="169"/>
        <v>ZK112.K141.Analysis code</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4">
      <c r="A3643" t="s">
        <v>4174</v>
      </c>
      <c r="B3643" t="str">
        <f t="shared" si="169"/>
        <v>ZK112.K142.Analysis code</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4">
      <c r="A3644" t="s">
        <v>4175</v>
      </c>
      <c r="B3644" t="str">
        <f t="shared" si="169"/>
        <v>ZK112.K143.Analysis code</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4">
      <c r="A3645" t="s">
        <v>4176</v>
      </c>
      <c r="B3645" t="str">
        <f t="shared" si="169"/>
        <v>ZK112.K144.Analysis code</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4">
      <c r="A3646" t="s">
        <v>4177</v>
      </c>
      <c r="B3646" t="str">
        <f t="shared" si="169"/>
        <v>ZK112.K145.Analysis code</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4">
      <c r="A3647" t="s">
        <v>4178</v>
      </c>
      <c r="B3647" t="str">
        <f t="shared" si="169"/>
        <v>ZK112.K146.Analysis code</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4">
      <c r="A3648" t="s">
        <v>4179</v>
      </c>
      <c r="B3648" t="str">
        <f t="shared" si="169"/>
        <v>ZK112.K147.Analysis code</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4">
      <c r="A3649" t="s">
        <v>4180</v>
      </c>
      <c r="B3649" t="str">
        <f t="shared" si="169"/>
        <v>ZK112.K148.Analysis code</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4">
      <c r="A3650" t="s">
        <v>4181</v>
      </c>
      <c r="B3650" t="str">
        <f t="shared" si="169"/>
        <v>ZK112.K149.Analysis code</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4">
      <c r="A3651" t="s">
        <v>4182</v>
      </c>
      <c r="B3651" t="str">
        <f t="shared" ref="B3651:B3714" si="172">+A3651&amp;"."&amp;$A$1</f>
        <v>ZK112.K150.Analysis code</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4">
      <c r="A3652" t="s">
        <v>4183</v>
      </c>
      <c r="B3652" t="str">
        <f t="shared" si="172"/>
        <v>ZK112.K151.Analysis code</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4">
      <c r="A3653" t="s">
        <v>4184</v>
      </c>
      <c r="B3653" t="str">
        <f t="shared" si="172"/>
        <v>ZK112.K152.Analysis code</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4">
      <c r="A3654" t="s">
        <v>4185</v>
      </c>
      <c r="B3654" t="str">
        <f t="shared" si="172"/>
        <v>ZK112.K153.Analysis code</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4">
      <c r="A3655" t="s">
        <v>4186</v>
      </c>
      <c r="B3655" t="str">
        <f t="shared" si="172"/>
        <v>ZK112.K154.Analysis code</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4">
      <c r="A3656" t="s">
        <v>4187</v>
      </c>
      <c r="B3656" t="str">
        <f t="shared" si="172"/>
        <v>ZK112.K155.Analysis code</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4">
      <c r="A3657" t="s">
        <v>4188</v>
      </c>
      <c r="B3657" t="str">
        <f t="shared" si="172"/>
        <v>ZK112.K156.Analysis code</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4">
      <c r="A3658" t="s">
        <v>4189</v>
      </c>
      <c r="B3658" t="str">
        <f t="shared" si="172"/>
        <v>ZK112.K157.Analysis code</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4">
      <c r="A3659" t="s">
        <v>4190</v>
      </c>
      <c r="B3659" t="str">
        <f t="shared" si="172"/>
        <v>ZK112.K158.Analysis code</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4">
      <c r="A3660" t="s">
        <v>4191</v>
      </c>
      <c r="B3660" t="str">
        <f t="shared" si="172"/>
        <v>ZK112.K159.Analysis code</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4">
      <c r="A3661" t="s">
        <v>4192</v>
      </c>
      <c r="B3661" t="str">
        <f t="shared" si="172"/>
        <v>ZK112.K160.Analysis code</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4">
      <c r="A3662" t="s">
        <v>4193</v>
      </c>
      <c r="B3662" t="str">
        <f t="shared" si="172"/>
        <v>ZK112.K161.Analysis code</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4">
      <c r="A3663" t="s">
        <v>4194</v>
      </c>
      <c r="B3663" t="str">
        <f t="shared" si="172"/>
        <v>ZK112.K162.Analysis code</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4">
      <c r="A3664" t="s">
        <v>4195</v>
      </c>
      <c r="B3664" t="str">
        <f t="shared" si="172"/>
        <v>ZK112.K163.Analysis code</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4">
      <c r="A3665" t="s">
        <v>4196</v>
      </c>
      <c r="B3665" t="str">
        <f t="shared" si="172"/>
        <v>ZK112.K164.Analysis code</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4">
      <c r="A3666" t="s">
        <v>4197</v>
      </c>
      <c r="B3666" t="str">
        <f t="shared" si="172"/>
        <v>ZK112.K165.Analysis code</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4">
      <c r="A3667" t="s">
        <v>4198</v>
      </c>
      <c r="B3667" t="str">
        <f t="shared" si="172"/>
        <v>ZK112.K166.Analysis code</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4">
      <c r="A3668" t="s">
        <v>4199</v>
      </c>
      <c r="B3668" t="str">
        <f t="shared" si="172"/>
        <v>ZK112.K167.Analysis code</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4">
      <c r="A3669" t="s">
        <v>4200</v>
      </c>
      <c r="B3669" t="str">
        <f t="shared" si="172"/>
        <v>ZK112.K168.Analysis code</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4">
      <c r="A3670" t="s">
        <v>4201</v>
      </c>
      <c r="B3670" t="str">
        <f t="shared" si="172"/>
        <v>ZK112.K169.Analysis code</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4">
      <c r="A3671" t="s">
        <v>4202</v>
      </c>
      <c r="B3671" t="str">
        <f t="shared" si="172"/>
        <v>ZK112.K170.Analysis code</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4">
      <c r="A3672" t="s">
        <v>4203</v>
      </c>
      <c r="B3672" t="str">
        <f t="shared" si="172"/>
        <v>ZK112.K171.Analysis code</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4">
      <c r="A3673" t="s">
        <v>4204</v>
      </c>
      <c r="B3673" t="str">
        <f t="shared" si="172"/>
        <v>ZK112.K172.Analysis code</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4">
      <c r="A3674" t="s">
        <v>4205</v>
      </c>
      <c r="B3674" t="str">
        <f t="shared" si="172"/>
        <v>ZK112.K173.Analysis code</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4">
      <c r="A3675" t="s">
        <v>4206</v>
      </c>
      <c r="B3675" t="str">
        <f t="shared" si="172"/>
        <v>ZK112.K174.Analysis code</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4">
      <c r="A3676" t="s">
        <v>4207</v>
      </c>
      <c r="B3676" t="str">
        <f t="shared" si="172"/>
        <v>ZK112.K175.Analysis code</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4">
      <c r="A3677" t="s">
        <v>4208</v>
      </c>
      <c r="B3677" t="str">
        <f t="shared" si="172"/>
        <v>ZK112.K176.Analysis code</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4">
      <c r="A3678" t="s">
        <v>4209</v>
      </c>
      <c r="B3678" t="str">
        <f t="shared" si="172"/>
        <v>ZK112.K177.Analysis code</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4">
      <c r="A3679" t="s">
        <v>4210</v>
      </c>
      <c r="B3679" t="str">
        <f t="shared" si="172"/>
        <v>ZK112.K178.Analysis code</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4">
      <c r="A3680" t="s">
        <v>4211</v>
      </c>
      <c r="B3680" t="str">
        <f t="shared" si="172"/>
        <v>ZK112.K179.Analysis code</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4">
      <c r="A3681" t="s">
        <v>4212</v>
      </c>
      <c r="B3681" t="str">
        <f t="shared" si="172"/>
        <v>ZK112.K180.Analysis code</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4">
      <c r="A3682" t="s">
        <v>4213</v>
      </c>
      <c r="B3682" t="str">
        <f t="shared" si="172"/>
        <v>ZK112.K181.Analysis code</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4">
      <c r="A3683" t="s">
        <v>4214</v>
      </c>
      <c r="B3683" t="str">
        <f t="shared" si="172"/>
        <v>ZK112.K182.Analysis code</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4">
      <c r="A3684" t="s">
        <v>4215</v>
      </c>
      <c r="B3684" t="str">
        <f t="shared" si="172"/>
        <v>ZK112.K183.Analysis code</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4">
      <c r="A3685" t="s">
        <v>4216</v>
      </c>
      <c r="B3685" t="str">
        <f t="shared" si="172"/>
        <v>ZK112.K184.Analysis code</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4">
      <c r="A3686" t="s">
        <v>4217</v>
      </c>
      <c r="B3686" t="str">
        <f t="shared" si="172"/>
        <v>ZK112.K185.Analysis code</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4">
      <c r="A3687" t="s">
        <v>4218</v>
      </c>
      <c r="B3687" t="str">
        <f t="shared" si="172"/>
        <v>ZK112.K186.Analysis code</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4">
      <c r="A3688" t="s">
        <v>4219</v>
      </c>
      <c r="B3688" t="str">
        <f t="shared" si="172"/>
        <v>ZK112.K187.Analysis code</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4">
      <c r="A3689" t="s">
        <v>4220</v>
      </c>
      <c r="B3689" t="str">
        <f t="shared" si="172"/>
        <v>ZK112.K188.Analysis code</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4">
      <c r="A3690" t="s">
        <v>4221</v>
      </c>
      <c r="B3690" t="str">
        <f t="shared" si="172"/>
        <v>ZK112.K189.Analysis code</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4">
      <c r="A3691" t="s">
        <v>4222</v>
      </c>
      <c r="B3691" t="str">
        <f t="shared" si="172"/>
        <v>ZK112.K190.Analysis code</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4">
      <c r="A3692" t="s">
        <v>4223</v>
      </c>
      <c r="B3692" t="str">
        <f t="shared" si="172"/>
        <v>ZK112.K191.Analysis code</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4">
      <c r="A3693" t="s">
        <v>4224</v>
      </c>
      <c r="B3693" t="str">
        <f t="shared" si="172"/>
        <v>ZK112.K192.Analysis code</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4">
      <c r="A3694" t="s">
        <v>4225</v>
      </c>
      <c r="B3694" t="str">
        <f t="shared" si="172"/>
        <v>ZK112.K193.Analysis code</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4">
      <c r="A3695" t="s">
        <v>4226</v>
      </c>
      <c r="B3695" t="str">
        <f t="shared" si="172"/>
        <v>ZK112.K194.Analysis code</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4">
      <c r="A3696" t="s">
        <v>4227</v>
      </c>
      <c r="B3696" t="str">
        <f t="shared" si="172"/>
        <v>ZK112.K195.Analysis code</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4">
      <c r="A3697" t="s">
        <v>4228</v>
      </c>
      <c r="B3697" t="str">
        <f t="shared" si="172"/>
        <v>ZK112.K196.Analysis code</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4">
      <c r="A3698" t="s">
        <v>4229</v>
      </c>
      <c r="B3698" t="str">
        <f t="shared" si="172"/>
        <v>ZK112.K197.Analysis code</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4">
      <c r="A3699" t="s">
        <v>4230</v>
      </c>
      <c r="B3699" t="str">
        <f t="shared" si="172"/>
        <v>ZK112.K198.Analysis code</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4">
      <c r="A3700" t="s">
        <v>4231</v>
      </c>
      <c r="B3700" t="str">
        <f t="shared" si="172"/>
        <v>ZK112.K199.Analysis code</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4">
      <c r="A3701" t="s">
        <v>4232</v>
      </c>
      <c r="B3701" t="str">
        <f t="shared" si="172"/>
        <v>ZK112.K200.Analysis code</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 thickBot="1" x14ac:dyDescent="0.45">
      <c r="A3702" t="s">
        <v>4233</v>
      </c>
      <c r="B3702" t="str">
        <f t="shared" si="172"/>
        <v>ZK112.K201.Analysis code</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4">
      <c r="A3703" t="s">
        <v>4234</v>
      </c>
      <c r="B3703" t="str">
        <f t="shared" si="172"/>
        <v>ZK112.K202.Analysis code</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4">
      <c r="A3704" t="s">
        <v>4235</v>
      </c>
      <c r="B3704" t="str">
        <f t="shared" si="172"/>
        <v>ZK112.K203.Analysis code</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4">
      <c r="A3705" t="s">
        <v>4236</v>
      </c>
      <c r="B3705" t="str">
        <f t="shared" si="172"/>
        <v>ZK112.K204.Analysis code</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4">
      <c r="A3706" t="s">
        <v>4237</v>
      </c>
      <c r="B3706" t="str">
        <f t="shared" si="172"/>
        <v>ZK112.K205.Analysis code</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4">
      <c r="A3707" t="s">
        <v>4238</v>
      </c>
      <c r="B3707" t="str">
        <f t="shared" si="172"/>
        <v>ZK112.K206.Analysis code</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4">
      <c r="A3708" t="s">
        <v>4239</v>
      </c>
      <c r="B3708" t="str">
        <f t="shared" si="172"/>
        <v>ZK112.K207.Analysis code</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4">
      <c r="A3709" t="s">
        <v>4240</v>
      </c>
      <c r="B3709" t="str">
        <f t="shared" si="172"/>
        <v>ZK112.K208.Analysis code</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4">
      <c r="A3710" t="s">
        <v>4241</v>
      </c>
      <c r="B3710" t="str">
        <f t="shared" si="172"/>
        <v>ZK112.K209.Analysis code</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4">
      <c r="A3711" t="s">
        <v>4242</v>
      </c>
      <c r="B3711" t="str">
        <f t="shared" si="172"/>
        <v>ZK112.K210.Analysis code</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4">
      <c r="A3712" t="s">
        <v>4243</v>
      </c>
      <c r="B3712" t="str">
        <f t="shared" si="172"/>
        <v>ZK112.K211.Analysis code</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4">
      <c r="A3713" t="s">
        <v>4244</v>
      </c>
      <c r="B3713" t="str">
        <f t="shared" si="172"/>
        <v>ZK112.K212.Analysis code</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4">
      <c r="A3714" t="s">
        <v>4245</v>
      </c>
      <c r="B3714" t="str">
        <f t="shared" si="172"/>
        <v>ZK112.K213.Analysis code</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4">
      <c r="A3715" t="s">
        <v>4246</v>
      </c>
      <c r="B3715" t="str">
        <f t="shared" ref="B3715:B3778" si="175">+A3715&amp;"."&amp;$A$1</f>
        <v>ZK112.K214.Analysis code</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4">
      <c r="A3716" t="s">
        <v>4247</v>
      </c>
      <c r="B3716" t="str">
        <f t="shared" si="175"/>
        <v>ZK112.K215.Analysis code</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4">
      <c r="A3717" t="s">
        <v>4248</v>
      </c>
      <c r="B3717" t="str">
        <f t="shared" si="175"/>
        <v>ZK112.K216.Analysis code</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4">
      <c r="A3718" t="s">
        <v>4249</v>
      </c>
      <c r="B3718" t="str">
        <f t="shared" si="175"/>
        <v>ZK112.K217.Analysis code</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4">
      <c r="A3719" t="s">
        <v>4250</v>
      </c>
      <c r="B3719" t="str">
        <f t="shared" si="175"/>
        <v>ZK112.K218.Analysis code</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4">
      <c r="A3720" t="s">
        <v>4251</v>
      </c>
      <c r="B3720" t="str">
        <f t="shared" si="175"/>
        <v>ZK112.K219.Analysis code</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4">
      <c r="A3721" t="s">
        <v>4252</v>
      </c>
      <c r="B3721" t="str">
        <f t="shared" si="175"/>
        <v>ZK112.K220.Analysis code</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4">
      <c r="A3722" t="s">
        <v>4253</v>
      </c>
      <c r="B3722" t="str">
        <f t="shared" si="175"/>
        <v>ZK112.K221.Analysis code</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4">
      <c r="A3723" t="s">
        <v>4254</v>
      </c>
      <c r="B3723" t="str">
        <f t="shared" si="175"/>
        <v>ZK112.K222.Analysis code</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4">
      <c r="A3724" t="s">
        <v>4255</v>
      </c>
      <c r="B3724" t="str">
        <f t="shared" si="175"/>
        <v>ZK112.K223.Analysis code</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4">
      <c r="A3725" t="s">
        <v>4256</v>
      </c>
      <c r="B3725" t="str">
        <f t="shared" si="175"/>
        <v>ZK112.K224.Analysis code</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4">
      <c r="A3726" t="s">
        <v>4257</v>
      </c>
      <c r="B3726" t="str">
        <f t="shared" si="175"/>
        <v>ZK112.K225.Analysis code</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4">
      <c r="A3727" t="s">
        <v>4258</v>
      </c>
      <c r="B3727" t="str">
        <f t="shared" si="175"/>
        <v>ZK112.K226.Analysis code</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4">
      <c r="A3728" t="s">
        <v>4259</v>
      </c>
      <c r="B3728" t="str">
        <f t="shared" si="175"/>
        <v>ZK112.K227.Analysis code</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4">
      <c r="A3729" t="s">
        <v>4260</v>
      </c>
      <c r="B3729" t="str">
        <f t="shared" si="175"/>
        <v>ZK112.K228.Analysis code</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4">
      <c r="A3730" t="s">
        <v>4261</v>
      </c>
      <c r="B3730" t="str">
        <f t="shared" si="175"/>
        <v>ZK112.K229.Analysis code</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4">
      <c r="A3731" t="s">
        <v>4262</v>
      </c>
      <c r="B3731" t="str">
        <f t="shared" si="175"/>
        <v>ZK112.K230.Analysis code</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4">
      <c r="A3732" t="s">
        <v>4263</v>
      </c>
      <c r="B3732" t="str">
        <f t="shared" si="175"/>
        <v>ZK112.K231.Analysis code</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4">
      <c r="A3733" t="s">
        <v>4264</v>
      </c>
      <c r="B3733" t="str">
        <f t="shared" si="175"/>
        <v>ZK112.K232.Analysis code</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4">
      <c r="A3734" t="s">
        <v>4265</v>
      </c>
      <c r="B3734" t="str">
        <f t="shared" si="175"/>
        <v>ZK112.K233.Analysis code</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4">
      <c r="A3735" t="s">
        <v>4266</v>
      </c>
      <c r="B3735" t="str">
        <f t="shared" si="175"/>
        <v>ZK112.K234.Analysis code</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4">
      <c r="A3736" t="s">
        <v>4267</v>
      </c>
      <c r="B3736" t="str">
        <f t="shared" si="175"/>
        <v>ZK112.K235.Analysis code</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4">
      <c r="A3737" t="s">
        <v>4268</v>
      </c>
      <c r="B3737" t="str">
        <f t="shared" si="175"/>
        <v>ZK112.K236.Analysis code</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4">
      <c r="A3738" t="s">
        <v>4269</v>
      </c>
      <c r="B3738" t="str">
        <f t="shared" si="175"/>
        <v>ZK112.K237.Analysis code</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4">
      <c r="A3739" t="s">
        <v>4270</v>
      </c>
      <c r="B3739" t="str">
        <f t="shared" si="175"/>
        <v>ZK112.K238.Analysis code</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4">
      <c r="A3740" t="s">
        <v>4271</v>
      </c>
      <c r="B3740" t="str">
        <f t="shared" si="175"/>
        <v>ZK112.K239.Analysis code</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4">
      <c r="A3741" t="s">
        <v>4272</v>
      </c>
      <c r="B3741" t="str">
        <f t="shared" si="175"/>
        <v>ZK112.K240.Analysis code</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4">
      <c r="A3742" t="s">
        <v>4273</v>
      </c>
      <c r="B3742" t="str">
        <f t="shared" si="175"/>
        <v>ZK112.K241.Analysis code</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4">
      <c r="A3743" t="s">
        <v>4274</v>
      </c>
      <c r="B3743" t="str">
        <f t="shared" si="175"/>
        <v>ZK112.K242.Analysis code</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4">
      <c r="A3744" t="s">
        <v>4275</v>
      </c>
      <c r="B3744" t="str">
        <f t="shared" si="175"/>
        <v>ZK112.K243.Analysis code</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4">
      <c r="A3745" t="s">
        <v>4276</v>
      </c>
      <c r="B3745" t="str">
        <f t="shared" si="175"/>
        <v>ZK112.K244.Analysis code</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4">
      <c r="A3746" t="s">
        <v>4277</v>
      </c>
      <c r="B3746" t="str">
        <f t="shared" si="175"/>
        <v>ZK112.K245.Analysis code</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4">
      <c r="A3747" t="s">
        <v>4278</v>
      </c>
      <c r="B3747" t="str">
        <f t="shared" si="175"/>
        <v>ZK112.K246.Analysis code</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4">
      <c r="A3748" t="s">
        <v>4279</v>
      </c>
      <c r="B3748" t="str">
        <f t="shared" si="175"/>
        <v>ZK112.K247.Analysis code</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4">
      <c r="A3749" t="s">
        <v>4280</v>
      </c>
      <c r="B3749" t="str">
        <f t="shared" si="175"/>
        <v>ZK112.K248.Analysis code</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4">
      <c r="A3750" t="s">
        <v>4281</v>
      </c>
      <c r="B3750" t="str">
        <f t="shared" si="175"/>
        <v>ZK112.K249.Analysis code</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4">
      <c r="A3751" t="s">
        <v>4282</v>
      </c>
      <c r="B3751" t="str">
        <f t="shared" si="175"/>
        <v>ZK112.K250.Analysis code</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4">
      <c r="A3752" t="s">
        <v>4283</v>
      </c>
      <c r="B3752" t="str">
        <f t="shared" si="175"/>
        <v>ZK112.K251.Analysis code</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4">
      <c r="A3753" t="s">
        <v>4284</v>
      </c>
      <c r="B3753" t="str">
        <f t="shared" si="175"/>
        <v>ZK112.K252.Analysis code</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4">
      <c r="A3754" t="s">
        <v>4285</v>
      </c>
      <c r="B3754" t="str">
        <f t="shared" si="175"/>
        <v>ZK112.K253.Analysis code</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4">
      <c r="A3755" t="s">
        <v>4286</v>
      </c>
      <c r="B3755" t="str">
        <f t="shared" si="175"/>
        <v>ZK112.K254.Analysis code</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4">
      <c r="A3756" t="s">
        <v>4287</v>
      </c>
      <c r="B3756" t="str">
        <f t="shared" si="175"/>
        <v>ZK112.K255.Analysis code</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4">
      <c r="A3757" t="s">
        <v>4288</v>
      </c>
      <c r="B3757" t="str">
        <f t="shared" si="175"/>
        <v>ZK112.K256.Analysis code</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4">
      <c r="A3758" t="s">
        <v>4289</v>
      </c>
      <c r="B3758" t="str">
        <f t="shared" si="175"/>
        <v>ZK112.K257.Analysis code</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4">
      <c r="A3759" t="s">
        <v>4290</v>
      </c>
      <c r="B3759" t="str">
        <f t="shared" si="175"/>
        <v>ZK112.K258.Analysis code</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4">
      <c r="A3760" t="s">
        <v>4291</v>
      </c>
      <c r="B3760" t="str">
        <f t="shared" si="175"/>
        <v>ZK112.K259.Analysis code</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4">
      <c r="A3761" t="s">
        <v>4292</v>
      </c>
      <c r="B3761" t="str">
        <f t="shared" si="175"/>
        <v>ZK112.K260.Analysis code</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4">
      <c r="A3762" t="s">
        <v>4293</v>
      </c>
      <c r="B3762" t="str">
        <f t="shared" si="175"/>
        <v>ZK112.K261.Analysis code</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4">
      <c r="A3763" t="s">
        <v>4294</v>
      </c>
      <c r="B3763" t="str">
        <f t="shared" si="175"/>
        <v>ZK112.K262.Analysis code</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4">
      <c r="A3764" t="s">
        <v>4295</v>
      </c>
      <c r="B3764" t="str">
        <f t="shared" si="175"/>
        <v>ZK112.K263.Analysis code</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4">
      <c r="A3765" t="s">
        <v>4296</v>
      </c>
      <c r="B3765" t="str">
        <f t="shared" si="175"/>
        <v>ZK112.K264.Analysis code</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4">
      <c r="A3766" t="s">
        <v>4297</v>
      </c>
      <c r="B3766" t="str">
        <f t="shared" si="175"/>
        <v>ZK112.K265.Analysis code</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4">
      <c r="A3767" t="s">
        <v>4298</v>
      </c>
      <c r="B3767" t="str">
        <f t="shared" si="175"/>
        <v>ZK112.K266.Analysis code</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4">
      <c r="A3768" t="s">
        <v>4299</v>
      </c>
      <c r="B3768" t="str">
        <f t="shared" si="175"/>
        <v>ZK112.K267.Analysis code</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4">
      <c r="A3769" t="s">
        <v>4300</v>
      </c>
      <c r="B3769" t="str">
        <f t="shared" si="175"/>
        <v>ZK112.K268.Analysis code</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4">
      <c r="A3770" t="s">
        <v>4301</v>
      </c>
      <c r="B3770" t="str">
        <f t="shared" si="175"/>
        <v>ZK112.K269.Analysis code</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4">
      <c r="A3771" t="s">
        <v>4302</v>
      </c>
      <c r="B3771" t="str">
        <f t="shared" si="175"/>
        <v>ZK112.K270.Analysis code</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4">
      <c r="A3772" t="s">
        <v>4303</v>
      </c>
      <c r="B3772" t="str">
        <f t="shared" si="175"/>
        <v>ZK112.K271.Analysis code</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4">
      <c r="A3773" t="s">
        <v>4304</v>
      </c>
      <c r="B3773" t="str">
        <f t="shared" si="175"/>
        <v>ZK112.K272.Analysis code</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4">
      <c r="A3774" t="s">
        <v>4305</v>
      </c>
      <c r="B3774" t="str">
        <f t="shared" si="175"/>
        <v>ZK112.K273.Analysis code</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4">
      <c r="A3775" t="s">
        <v>4306</v>
      </c>
      <c r="B3775" t="str">
        <f t="shared" si="175"/>
        <v>ZK112.K274.Analysis code</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4">
      <c r="A3776" t="s">
        <v>4307</v>
      </c>
      <c r="B3776" t="str">
        <f t="shared" si="175"/>
        <v>ZK112.K275.Analysis code</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4">
      <c r="A3777" t="s">
        <v>4308</v>
      </c>
      <c r="B3777" t="str">
        <f t="shared" si="175"/>
        <v>ZK112.K276.Analysis code</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4">
      <c r="A3778" t="s">
        <v>4309</v>
      </c>
      <c r="B3778" t="str">
        <f t="shared" si="175"/>
        <v>ZK112.K277.Analysis code</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4">
      <c r="A3779" t="s">
        <v>4310</v>
      </c>
      <c r="B3779" t="str">
        <f t="shared" ref="B3779:B3842" si="178">+A3779&amp;"."&amp;$A$1</f>
        <v>ZK112.K278.Analysis code</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4">
      <c r="A3780" t="s">
        <v>4311</v>
      </c>
      <c r="B3780" t="str">
        <f t="shared" si="178"/>
        <v>ZK112.K279.Analysis code</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4">
      <c r="A3781" t="s">
        <v>4312</v>
      </c>
      <c r="B3781" t="str">
        <f t="shared" si="178"/>
        <v>ZK112.K280.Analysis code</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4">
      <c r="A3782" t="s">
        <v>4313</v>
      </c>
      <c r="B3782" t="str">
        <f t="shared" si="178"/>
        <v>ZK112.K281.Analysis code</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4">
      <c r="A3783" t="s">
        <v>4314</v>
      </c>
      <c r="B3783" t="str">
        <f t="shared" si="178"/>
        <v>ZK112.K282.Analysis code</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4">
      <c r="A3784" t="s">
        <v>4315</v>
      </c>
      <c r="B3784" t="str">
        <f t="shared" si="178"/>
        <v>ZK112.K283.Analysis code</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4">
      <c r="A3785" t="s">
        <v>4316</v>
      </c>
      <c r="B3785" t="str">
        <f t="shared" si="178"/>
        <v>ZK112.K284.Analysis code</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4">
      <c r="A3786" t="s">
        <v>4317</v>
      </c>
      <c r="B3786" t="str">
        <f t="shared" si="178"/>
        <v>ZK112.K285.Analysis code</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4">
      <c r="A3787" t="s">
        <v>4318</v>
      </c>
      <c r="B3787" t="str">
        <f t="shared" si="178"/>
        <v>ZK112.K286.Analysis code</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4">
      <c r="A3788" t="s">
        <v>4319</v>
      </c>
      <c r="B3788" t="str">
        <f t="shared" si="178"/>
        <v>ZK112.K287.Analysis code</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4">
      <c r="A3789" t="s">
        <v>4320</v>
      </c>
      <c r="B3789" t="str">
        <f t="shared" si="178"/>
        <v>ZK112.K288.Analysis code</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4">
      <c r="A3790" t="s">
        <v>4321</v>
      </c>
      <c r="B3790" t="str">
        <f t="shared" si="178"/>
        <v>ZK112.K289.Analysis code</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4">
      <c r="A3791" t="s">
        <v>4322</v>
      </c>
      <c r="B3791" t="str">
        <f t="shared" si="178"/>
        <v>ZK112.K290.Analysis code</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4">
      <c r="A3792" t="s">
        <v>4323</v>
      </c>
      <c r="B3792" t="str">
        <f t="shared" si="178"/>
        <v>ZK112.K291.Analysis code</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4">
      <c r="A3793" t="s">
        <v>4324</v>
      </c>
      <c r="B3793" t="str">
        <f t="shared" si="178"/>
        <v>ZK112.K292.Analysis code</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4">
      <c r="A3794" t="s">
        <v>4325</v>
      </c>
      <c r="B3794" t="str">
        <f t="shared" si="178"/>
        <v>ZK112.K293.Analysis code</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4">
      <c r="A3795" t="s">
        <v>4326</v>
      </c>
      <c r="B3795" t="str">
        <f t="shared" si="178"/>
        <v>ZK112.K294.Analysis code</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4">
      <c r="A3796" t="s">
        <v>4327</v>
      </c>
      <c r="B3796" t="str">
        <f t="shared" si="178"/>
        <v>ZK112.K295.Analysis code</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4">
      <c r="A3797" t="s">
        <v>4328</v>
      </c>
      <c r="B3797" t="str">
        <f t="shared" si="178"/>
        <v>ZK112.K296.Analysis code</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4">
      <c r="A3798" t="s">
        <v>4329</v>
      </c>
      <c r="B3798" t="str">
        <f t="shared" si="178"/>
        <v>ZK112.K297.Analysis code</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4">
      <c r="A3799" t="s">
        <v>4330</v>
      </c>
      <c r="B3799" t="str">
        <f t="shared" si="178"/>
        <v>ZK112.K298.Analysis code</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4">
      <c r="A3800" t="s">
        <v>4331</v>
      </c>
      <c r="B3800" t="str">
        <f t="shared" si="178"/>
        <v>ZK112.K299.Analysis code</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4">
      <c r="A3801" t="s">
        <v>4332</v>
      </c>
      <c r="B3801" t="str">
        <f t="shared" si="178"/>
        <v>ZK112.K300.Analysis code</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 thickBot="1" x14ac:dyDescent="0.45">
      <c r="A3802" t="s">
        <v>4333</v>
      </c>
      <c r="B3802" t="str">
        <f t="shared" si="178"/>
        <v>ZK112.K301.Analysis code</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4">
      <c r="A3803" t="s">
        <v>4334</v>
      </c>
      <c r="B3803" t="str">
        <f t="shared" si="178"/>
        <v>ZK112.K302.Analysis code</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4">
      <c r="A3804" t="s">
        <v>4335</v>
      </c>
      <c r="B3804" t="str">
        <f t="shared" si="178"/>
        <v>ZK112.K303.Analysis code</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4">
      <c r="A3805" t="s">
        <v>4336</v>
      </c>
      <c r="B3805" t="str">
        <f t="shared" si="178"/>
        <v>ZK112.K304.Analysis code</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4">
      <c r="A3806" t="s">
        <v>4337</v>
      </c>
      <c r="B3806" t="str">
        <f t="shared" si="178"/>
        <v>ZK112.K305.Analysis code</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4">
      <c r="A3807" t="s">
        <v>4338</v>
      </c>
      <c r="B3807" t="str">
        <f t="shared" si="178"/>
        <v>ZK112.K306.Analysis code</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4">
      <c r="A3808" t="s">
        <v>4339</v>
      </c>
      <c r="B3808" t="str">
        <f t="shared" si="178"/>
        <v>ZK112.K307.Analysis code</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4">
      <c r="A3809" t="s">
        <v>4340</v>
      </c>
      <c r="B3809" t="str">
        <f t="shared" si="178"/>
        <v>ZK112.K308.Analysis code</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4">
      <c r="A3810" t="s">
        <v>4341</v>
      </c>
      <c r="B3810" t="str">
        <f t="shared" si="178"/>
        <v>ZK112.K309.Analysis code</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4">
      <c r="A3811" t="s">
        <v>4342</v>
      </c>
      <c r="B3811" t="str">
        <f t="shared" si="178"/>
        <v>ZK112.K310.Analysis code</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4">
      <c r="A3812" t="s">
        <v>4343</v>
      </c>
      <c r="B3812" t="str">
        <f t="shared" si="178"/>
        <v>ZK112.K311.Analysis code</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4">
      <c r="A3813" t="s">
        <v>4344</v>
      </c>
      <c r="B3813" t="str">
        <f t="shared" si="178"/>
        <v>ZK112.K312.Analysis code</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4">
      <c r="A3814" t="s">
        <v>4345</v>
      </c>
      <c r="B3814" t="str">
        <f t="shared" si="178"/>
        <v>ZK112.K313.Analysis code</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4">
      <c r="A3815" t="s">
        <v>4346</v>
      </c>
      <c r="B3815" t="str">
        <f t="shared" si="178"/>
        <v>ZK112.K314.Analysis code</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4">
      <c r="A3816" t="s">
        <v>4347</v>
      </c>
      <c r="B3816" t="str">
        <f t="shared" si="178"/>
        <v>ZK112.K315.Analysis code</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4">
      <c r="A3817" t="s">
        <v>4348</v>
      </c>
      <c r="B3817" t="str">
        <f t="shared" si="178"/>
        <v>ZK112.K316.Analysis code</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4">
      <c r="A3818" t="s">
        <v>4349</v>
      </c>
      <c r="B3818" t="str">
        <f t="shared" si="178"/>
        <v>ZK112.K317.Analysis code</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4">
      <c r="A3819" t="s">
        <v>4350</v>
      </c>
      <c r="B3819" t="str">
        <f t="shared" si="178"/>
        <v>ZK112.K318.Analysis code</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4">
      <c r="A3820" t="s">
        <v>4351</v>
      </c>
      <c r="B3820" t="str">
        <f t="shared" si="178"/>
        <v>ZK112.K319.Analysis code</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4">
      <c r="A3821" t="s">
        <v>4352</v>
      </c>
      <c r="B3821" t="str">
        <f t="shared" si="178"/>
        <v>ZK112.K320.Analysis code</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4">
      <c r="A3822" t="s">
        <v>4353</v>
      </c>
      <c r="B3822" t="str">
        <f t="shared" si="178"/>
        <v>ZK112.K321.Analysis code</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4">
      <c r="A3823" t="s">
        <v>4354</v>
      </c>
      <c r="B3823" t="str">
        <f t="shared" si="178"/>
        <v>ZK112.K322.Analysis code</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4">
      <c r="A3824" t="s">
        <v>4355</v>
      </c>
      <c r="B3824" t="str">
        <f t="shared" si="178"/>
        <v>ZK112.K323.Analysis code</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4">
      <c r="A3825" t="s">
        <v>4356</v>
      </c>
      <c r="B3825" t="str">
        <f t="shared" si="178"/>
        <v>ZK112.K324.Analysis code</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4">
      <c r="A3826" t="s">
        <v>4357</v>
      </c>
      <c r="B3826" t="str">
        <f t="shared" si="178"/>
        <v>ZK112.K325.Analysis code</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4">
      <c r="A3827" t="s">
        <v>4358</v>
      </c>
      <c r="B3827" t="str">
        <f t="shared" si="178"/>
        <v>ZK112.K326.Analysis code</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4">
      <c r="A3828" t="s">
        <v>4359</v>
      </c>
      <c r="B3828" t="str">
        <f t="shared" si="178"/>
        <v>ZK112.K327.Analysis code</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4">
      <c r="A3829" t="s">
        <v>4360</v>
      </c>
      <c r="B3829" t="str">
        <f t="shared" si="178"/>
        <v>ZK112.K328.Analysis code</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4">
      <c r="A3830" t="s">
        <v>4361</v>
      </c>
      <c r="B3830" t="str">
        <f t="shared" si="178"/>
        <v>ZK112.K329.Analysis code</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4">
      <c r="A3831" t="s">
        <v>4362</v>
      </c>
      <c r="B3831" t="str">
        <f t="shared" si="178"/>
        <v>ZK112.K330.Analysis code</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4">
      <c r="A3832" t="s">
        <v>4363</v>
      </c>
      <c r="B3832" t="str">
        <f t="shared" si="178"/>
        <v>ZK112.K331.Analysis code</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4">
      <c r="A3833" t="s">
        <v>4364</v>
      </c>
      <c r="B3833" t="str">
        <f t="shared" si="178"/>
        <v>ZK112.K332.Analysis code</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4">
      <c r="A3834" t="s">
        <v>4365</v>
      </c>
      <c r="B3834" t="str">
        <f t="shared" si="178"/>
        <v>ZK112.K333.Analysis code</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4">
      <c r="A3835" t="s">
        <v>4366</v>
      </c>
      <c r="B3835" t="str">
        <f t="shared" si="178"/>
        <v>ZK112.K334.Analysis code</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4">
      <c r="A3836" t="s">
        <v>4367</v>
      </c>
      <c r="B3836" t="str">
        <f t="shared" si="178"/>
        <v>ZK112.K335.Analysis code</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4">
      <c r="A3837" t="s">
        <v>4368</v>
      </c>
      <c r="B3837" t="str">
        <f t="shared" si="178"/>
        <v>ZK112.K336.Analysis code</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4">
      <c r="A3838" t="s">
        <v>4369</v>
      </c>
      <c r="B3838" t="str">
        <f t="shared" si="178"/>
        <v>ZK112.K337.Analysis code</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4">
      <c r="A3839" t="s">
        <v>4370</v>
      </c>
      <c r="B3839" t="str">
        <f t="shared" si="178"/>
        <v>ZK112.K338.Analysis code</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4">
      <c r="A3840" t="s">
        <v>4371</v>
      </c>
      <c r="B3840" t="str">
        <f t="shared" si="178"/>
        <v>ZK112.K339.Analysis code</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4">
      <c r="A3841" t="s">
        <v>4372</v>
      </c>
      <c r="B3841" t="str">
        <f t="shared" si="178"/>
        <v>ZK112.K340.Analysis code</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4">
      <c r="A3842" t="s">
        <v>4373</v>
      </c>
      <c r="B3842" t="str">
        <f t="shared" si="178"/>
        <v>ZK112.K341.Analysis code</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4">
      <c r="A3843" t="s">
        <v>4374</v>
      </c>
      <c r="B3843" t="str">
        <f t="shared" ref="B3843:B3906" si="181">+A3843&amp;"."&amp;$A$1</f>
        <v>ZK112.K342.Analysis code</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4">
      <c r="A3844" t="s">
        <v>4375</v>
      </c>
      <c r="B3844" t="str">
        <f t="shared" si="181"/>
        <v>ZK112.K343.Analysis code</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4">
      <c r="A3845" t="s">
        <v>4376</v>
      </c>
      <c r="B3845" t="str">
        <f t="shared" si="181"/>
        <v>ZK112.K344.Analysis code</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4">
      <c r="A3846" t="s">
        <v>4377</v>
      </c>
      <c r="B3846" t="str">
        <f t="shared" si="181"/>
        <v>ZK112.K345.Analysis code</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4">
      <c r="A3847" t="s">
        <v>4378</v>
      </c>
      <c r="B3847" t="str">
        <f t="shared" si="181"/>
        <v>ZK112.K346.Analysis code</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4">
      <c r="A3848" t="s">
        <v>4379</v>
      </c>
      <c r="B3848" t="str">
        <f t="shared" si="181"/>
        <v>ZK112.K347.Analysis code</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4">
      <c r="A3849" t="s">
        <v>4380</v>
      </c>
      <c r="B3849" t="str">
        <f t="shared" si="181"/>
        <v>ZK112.K348.Analysis code</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4">
      <c r="A3850" t="s">
        <v>4381</v>
      </c>
      <c r="B3850" t="str">
        <f t="shared" si="181"/>
        <v>ZK112.K349.Analysis code</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4">
      <c r="A3851" t="s">
        <v>4382</v>
      </c>
      <c r="B3851" t="str">
        <f t="shared" si="181"/>
        <v>ZK112.K350.Analysis code</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4">
      <c r="A3852" t="s">
        <v>4383</v>
      </c>
      <c r="B3852" t="str">
        <f t="shared" si="181"/>
        <v>ZK112.K351.Analysis code</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4">
      <c r="A3853" t="s">
        <v>4384</v>
      </c>
      <c r="B3853" t="str">
        <f t="shared" si="181"/>
        <v>ZK112.K352.Analysis code</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4">
      <c r="A3854" t="s">
        <v>4385</v>
      </c>
      <c r="B3854" t="str">
        <f t="shared" si="181"/>
        <v>ZK112.K353.Analysis code</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4">
      <c r="A3855" t="s">
        <v>4386</v>
      </c>
      <c r="B3855" t="str">
        <f t="shared" si="181"/>
        <v>ZK112.K354.Analysis code</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4">
      <c r="A3856" t="s">
        <v>4387</v>
      </c>
      <c r="B3856" t="str">
        <f t="shared" si="181"/>
        <v>ZK112.K355.Analysis code</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4">
      <c r="A3857" t="s">
        <v>4388</v>
      </c>
      <c r="B3857" t="str">
        <f t="shared" si="181"/>
        <v>ZK112.K356.Analysis code</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4">
      <c r="A3858" t="s">
        <v>4389</v>
      </c>
      <c r="B3858" t="str">
        <f t="shared" si="181"/>
        <v>ZK112.K357.Analysis code</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4">
      <c r="A3859" t="s">
        <v>4390</v>
      </c>
      <c r="B3859" t="str">
        <f t="shared" si="181"/>
        <v>ZK112.K358.Analysis code</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4">
      <c r="A3860" t="s">
        <v>4391</v>
      </c>
      <c r="B3860" t="str">
        <f t="shared" si="181"/>
        <v>ZK112.K359.Analysis code</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4">
      <c r="A3861" t="s">
        <v>4392</v>
      </c>
      <c r="B3861" t="str">
        <f t="shared" si="181"/>
        <v>ZK112.K360.Analysis code</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4">
      <c r="A3862" t="s">
        <v>4393</v>
      </c>
      <c r="B3862" t="str">
        <f t="shared" si="181"/>
        <v>ZK112.K361.Analysis code</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4">
      <c r="A3863" t="s">
        <v>4394</v>
      </c>
      <c r="B3863" t="str">
        <f t="shared" si="181"/>
        <v>ZK112.K362.Analysis code</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4">
      <c r="A3864" t="s">
        <v>4395</v>
      </c>
      <c r="B3864" t="str">
        <f t="shared" si="181"/>
        <v>ZK112.K363.Analysis code</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4">
      <c r="A3865" t="s">
        <v>4396</v>
      </c>
      <c r="B3865" t="str">
        <f t="shared" si="181"/>
        <v>ZK112.K364.Analysis code</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4">
      <c r="A3866" t="s">
        <v>4397</v>
      </c>
      <c r="B3866" t="str">
        <f t="shared" si="181"/>
        <v>ZK112.K365.Analysis code</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4">
      <c r="A3867" t="s">
        <v>4398</v>
      </c>
      <c r="B3867" t="str">
        <f t="shared" si="181"/>
        <v>ZK112.K366.Analysis code</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4">
      <c r="A3868" t="s">
        <v>4399</v>
      </c>
      <c r="B3868" t="str">
        <f t="shared" si="181"/>
        <v>ZK112.K367.Analysis code</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4">
      <c r="A3869" t="s">
        <v>4400</v>
      </c>
      <c r="B3869" t="str">
        <f t="shared" si="181"/>
        <v>ZK112.K368.Analysis code</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4">
      <c r="A3870" t="s">
        <v>4401</v>
      </c>
      <c r="B3870" t="str">
        <f t="shared" si="181"/>
        <v>ZK112.K369.Analysis code</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4">
      <c r="A3871" t="s">
        <v>4402</v>
      </c>
      <c r="B3871" t="str">
        <f t="shared" si="181"/>
        <v>ZK112.K370.Analysis code</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4">
      <c r="A3872" t="s">
        <v>4403</v>
      </c>
      <c r="B3872" t="str">
        <f t="shared" si="181"/>
        <v>ZK112.K371.Analysis code</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4">
      <c r="A3873" t="s">
        <v>4404</v>
      </c>
      <c r="B3873" t="str">
        <f t="shared" si="181"/>
        <v>ZK112.K372.Analysis code</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4">
      <c r="A3874" t="s">
        <v>4405</v>
      </c>
      <c r="B3874" t="str">
        <f t="shared" si="181"/>
        <v>ZK112.K373.Analysis code</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4">
      <c r="A3875" t="s">
        <v>4406</v>
      </c>
      <c r="B3875" t="str">
        <f t="shared" si="181"/>
        <v>ZK112.K374.Analysis code</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4">
      <c r="A3876" t="s">
        <v>4407</v>
      </c>
      <c r="B3876" t="str">
        <f t="shared" si="181"/>
        <v>ZK112.K375.Analysis code</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4">
      <c r="A3877" t="s">
        <v>4408</v>
      </c>
      <c r="B3877" t="str">
        <f t="shared" si="181"/>
        <v>ZK112.K376.Analysis code</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4">
      <c r="A3878" t="s">
        <v>4409</v>
      </c>
      <c r="B3878" t="str">
        <f t="shared" si="181"/>
        <v>ZK112.K377.Analysis code</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4">
      <c r="A3879" t="s">
        <v>4410</v>
      </c>
      <c r="B3879" t="str">
        <f t="shared" si="181"/>
        <v>ZK112.K378.Analysis code</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4">
      <c r="A3880" t="s">
        <v>4411</v>
      </c>
      <c r="B3880" t="str">
        <f t="shared" si="181"/>
        <v>ZK112.K379.Analysis code</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4">
      <c r="A3881" t="s">
        <v>4412</v>
      </c>
      <c r="B3881" t="str">
        <f t="shared" si="181"/>
        <v>ZK112.K380.Analysis code</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4">
      <c r="A3882" t="s">
        <v>4413</v>
      </c>
      <c r="B3882" t="str">
        <f t="shared" si="181"/>
        <v>ZK112.K381.Analysis code</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4">
      <c r="A3883" t="s">
        <v>4414</v>
      </c>
      <c r="B3883" t="str">
        <f t="shared" si="181"/>
        <v>ZK112.K382.Analysis code</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4">
      <c r="A3884" t="s">
        <v>4415</v>
      </c>
      <c r="B3884" t="str">
        <f t="shared" si="181"/>
        <v>ZK112.K383.Analysis code</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4">
      <c r="A3885" t="s">
        <v>4416</v>
      </c>
      <c r="B3885" t="str">
        <f t="shared" si="181"/>
        <v>ZK112.K384.Analysis code</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4">
      <c r="A3886" t="s">
        <v>4417</v>
      </c>
      <c r="B3886" t="str">
        <f t="shared" si="181"/>
        <v>ZK112.K385.Analysis code</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4">
      <c r="A3887" t="s">
        <v>4418</v>
      </c>
      <c r="B3887" t="str">
        <f t="shared" si="181"/>
        <v>ZK112.K386.Analysis code</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4">
      <c r="A3888" t="s">
        <v>4419</v>
      </c>
      <c r="B3888" t="str">
        <f t="shared" si="181"/>
        <v>ZK112.K387.Analysis code</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4">
      <c r="A3889" t="s">
        <v>4420</v>
      </c>
      <c r="B3889" t="str">
        <f t="shared" si="181"/>
        <v>ZK112.K388.Analysis code</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4">
      <c r="A3890" t="s">
        <v>4421</v>
      </c>
      <c r="B3890" t="str">
        <f t="shared" si="181"/>
        <v>ZK112.K389.Analysis code</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4">
      <c r="A3891" t="s">
        <v>4422</v>
      </c>
      <c r="B3891" t="str">
        <f t="shared" si="181"/>
        <v>ZK112.K390.Analysis code</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4">
      <c r="A3892" t="s">
        <v>4423</v>
      </c>
      <c r="B3892" t="str">
        <f t="shared" si="181"/>
        <v>ZK112.K391.Analysis code</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4">
      <c r="A3893" t="s">
        <v>4424</v>
      </c>
      <c r="B3893" t="str">
        <f t="shared" si="181"/>
        <v>ZK112.K392.Analysis code</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4">
      <c r="A3894" t="s">
        <v>4425</v>
      </c>
      <c r="B3894" t="str">
        <f t="shared" si="181"/>
        <v>ZK112.K393.Analysis code</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4">
      <c r="A3895" t="s">
        <v>4426</v>
      </c>
      <c r="B3895" t="str">
        <f t="shared" si="181"/>
        <v>ZK112.K394.Analysis code</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4">
      <c r="A3896" t="s">
        <v>4427</v>
      </c>
      <c r="B3896" t="str">
        <f t="shared" si="181"/>
        <v>ZK112.K395.Analysis code</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4">
      <c r="A3897" t="s">
        <v>4428</v>
      </c>
      <c r="B3897" t="str">
        <f t="shared" si="181"/>
        <v>ZK112.K396.Analysis code</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4">
      <c r="A3898" t="s">
        <v>4429</v>
      </c>
      <c r="B3898" t="str">
        <f t="shared" si="181"/>
        <v>ZK112.K397.Analysis code</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4">
      <c r="A3899" t="s">
        <v>4430</v>
      </c>
      <c r="B3899" t="str">
        <f t="shared" si="181"/>
        <v>ZK112.K398.Analysis code</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4">
      <c r="A3900" t="s">
        <v>4431</v>
      </c>
      <c r="B3900" t="str">
        <f t="shared" si="181"/>
        <v>ZK112.K399.Analysis code</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4">
      <c r="A3901" t="s">
        <v>4432</v>
      </c>
      <c r="B3901" t="str">
        <f t="shared" si="181"/>
        <v>ZK113.K100.Analysis code</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 thickBot="1" x14ac:dyDescent="0.45">
      <c r="A3902" t="s">
        <v>4433</v>
      </c>
      <c r="B3902" t="str">
        <f t="shared" si="181"/>
        <v>ZK113.K101.Analysis code</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4">
      <c r="A3903" t="s">
        <v>4434</v>
      </c>
      <c r="B3903" t="str">
        <f t="shared" si="181"/>
        <v>ZK113.K102.Analysis code</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4">
      <c r="A3904" t="s">
        <v>4435</v>
      </c>
      <c r="B3904" t="str">
        <f t="shared" si="181"/>
        <v>ZK113.K103.Analysis code</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4">
      <c r="A3905" t="s">
        <v>4436</v>
      </c>
      <c r="B3905" t="str">
        <f t="shared" si="181"/>
        <v>ZK113.K104.Analysis code</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4">
      <c r="A3906" t="s">
        <v>4437</v>
      </c>
      <c r="B3906" t="str">
        <f t="shared" si="181"/>
        <v>ZK113.K105.Analysis code</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4">
      <c r="A3907" t="s">
        <v>4438</v>
      </c>
      <c r="B3907" t="str">
        <f t="shared" ref="B3907:B3970" si="184">+A3907&amp;"."&amp;$A$1</f>
        <v>ZK113.K106.Analysis code</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4">
      <c r="A3908" t="s">
        <v>4439</v>
      </c>
      <c r="B3908" t="str">
        <f t="shared" si="184"/>
        <v>ZK113.K107.Analysis code</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4">
      <c r="A3909" t="s">
        <v>4440</v>
      </c>
      <c r="B3909" t="str">
        <f t="shared" si="184"/>
        <v>ZK113.K108.Analysis code</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4">
      <c r="A3910" t="s">
        <v>4441</v>
      </c>
      <c r="B3910" t="str">
        <f t="shared" si="184"/>
        <v>ZK113.K109.Analysis code</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4">
      <c r="A3911" t="s">
        <v>4442</v>
      </c>
      <c r="B3911" t="str">
        <f t="shared" si="184"/>
        <v>ZK113.K110.Analysis code</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4">
      <c r="A3912" t="s">
        <v>4443</v>
      </c>
      <c r="B3912" t="str">
        <f t="shared" si="184"/>
        <v>ZK113.K111.Analysis code</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4">
      <c r="A3913" t="s">
        <v>4444</v>
      </c>
      <c r="B3913" t="str">
        <f t="shared" si="184"/>
        <v>ZK113.K112.Analysis code</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4">
      <c r="A3914" t="s">
        <v>4445</v>
      </c>
      <c r="B3914" t="str">
        <f t="shared" si="184"/>
        <v>ZK113.K113.Analysis code</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4">
      <c r="A3915" t="s">
        <v>4446</v>
      </c>
      <c r="B3915" t="str">
        <f t="shared" si="184"/>
        <v>ZK113.K114.Analysis code</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4">
      <c r="A3916" t="s">
        <v>4447</v>
      </c>
      <c r="B3916" t="str">
        <f t="shared" si="184"/>
        <v>ZK113.K115.Analysis code</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4">
      <c r="A3917" t="s">
        <v>4448</v>
      </c>
      <c r="B3917" t="str">
        <f t="shared" si="184"/>
        <v>ZK113.K116.Analysis code</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4">
      <c r="A3918" t="s">
        <v>4449</v>
      </c>
      <c r="B3918" t="str">
        <f t="shared" si="184"/>
        <v>ZK113.K117.Analysis code</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4">
      <c r="A3919" t="s">
        <v>4450</v>
      </c>
      <c r="B3919" t="str">
        <f t="shared" si="184"/>
        <v>ZK113.K118.Analysis code</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4">
      <c r="A3920" t="s">
        <v>4451</v>
      </c>
      <c r="B3920" t="str">
        <f t="shared" si="184"/>
        <v>ZK113.K119.Analysis code</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4">
      <c r="A3921" t="s">
        <v>4452</v>
      </c>
      <c r="B3921" t="str">
        <f t="shared" si="184"/>
        <v>ZK113.K120.Analysis code</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4">
      <c r="A3922" t="s">
        <v>4453</v>
      </c>
      <c r="B3922" t="str">
        <f t="shared" si="184"/>
        <v>ZK113.K121.Analysis code</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4">
      <c r="A3923" t="s">
        <v>4454</v>
      </c>
      <c r="B3923" t="str">
        <f t="shared" si="184"/>
        <v>ZK113.K122.Analysis code</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4">
      <c r="A3924" t="s">
        <v>4455</v>
      </c>
      <c r="B3924" t="str">
        <f t="shared" si="184"/>
        <v>ZK113.K123.Analysis code</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4">
      <c r="A3925" t="s">
        <v>4456</v>
      </c>
      <c r="B3925" t="str">
        <f t="shared" si="184"/>
        <v>ZK113.K124.Analysis code</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4">
      <c r="A3926" t="s">
        <v>4457</v>
      </c>
      <c r="B3926" t="str">
        <f t="shared" si="184"/>
        <v>ZK113.K125.Analysis code</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4">
      <c r="A3927" t="s">
        <v>4458</v>
      </c>
      <c r="B3927" t="str">
        <f t="shared" si="184"/>
        <v>ZK113.K126.Analysis code</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4">
      <c r="A3928" t="s">
        <v>4459</v>
      </c>
      <c r="B3928" t="str">
        <f t="shared" si="184"/>
        <v>ZK113.K127.Analysis code</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4">
      <c r="A3929" t="s">
        <v>4460</v>
      </c>
      <c r="B3929" t="str">
        <f t="shared" si="184"/>
        <v>ZK113.K128.Analysis code</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4">
      <c r="A3930" t="s">
        <v>4461</v>
      </c>
      <c r="B3930" t="str">
        <f t="shared" si="184"/>
        <v>ZK113.K129.Analysis code</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4">
      <c r="A3931" t="s">
        <v>4462</v>
      </c>
      <c r="B3931" t="str">
        <f t="shared" si="184"/>
        <v>ZK113.K130.Analysis code</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4">
      <c r="A3932" t="s">
        <v>4463</v>
      </c>
      <c r="B3932" t="str">
        <f t="shared" si="184"/>
        <v>ZK113.K131.Analysis code</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4">
      <c r="A3933" t="s">
        <v>4464</v>
      </c>
      <c r="B3933" t="str">
        <f t="shared" si="184"/>
        <v>ZK113.K132.Analysis code</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4">
      <c r="A3934" t="s">
        <v>4465</v>
      </c>
      <c r="B3934" t="str">
        <f t="shared" si="184"/>
        <v>ZK113.K133.Analysis code</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4">
      <c r="A3935" t="s">
        <v>4466</v>
      </c>
      <c r="B3935" t="str">
        <f t="shared" si="184"/>
        <v>ZK113.K134.Analysis code</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4">
      <c r="A3936" t="s">
        <v>4467</v>
      </c>
      <c r="B3936" t="str">
        <f t="shared" si="184"/>
        <v>ZK113.K135.Analysis code</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4">
      <c r="A3937" t="s">
        <v>4468</v>
      </c>
      <c r="B3937" t="str">
        <f t="shared" si="184"/>
        <v>ZK113.K136.Analysis code</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4">
      <c r="A3938" t="s">
        <v>4469</v>
      </c>
      <c r="B3938" t="str">
        <f t="shared" si="184"/>
        <v>ZK113.K137.Analysis code</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4">
      <c r="A3939" t="s">
        <v>4470</v>
      </c>
      <c r="B3939" t="str">
        <f t="shared" si="184"/>
        <v>ZK113.K138.Analysis code</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4">
      <c r="A3940" t="s">
        <v>4471</v>
      </c>
      <c r="B3940" t="str">
        <f t="shared" si="184"/>
        <v>ZK113.K139.Analysis code</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4">
      <c r="A3941" t="s">
        <v>4472</v>
      </c>
      <c r="B3941" t="str">
        <f t="shared" si="184"/>
        <v>ZK113.K140.Analysis code</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4">
      <c r="A3942" t="s">
        <v>4473</v>
      </c>
      <c r="B3942" t="str">
        <f t="shared" si="184"/>
        <v>ZK113.K141.Analysis code</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4">
      <c r="A3943" t="s">
        <v>4474</v>
      </c>
      <c r="B3943" t="str">
        <f t="shared" si="184"/>
        <v>ZK113.K142.Analysis code</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4">
      <c r="A3944" t="s">
        <v>4475</v>
      </c>
      <c r="B3944" t="str">
        <f t="shared" si="184"/>
        <v>ZK113.K143.Analysis code</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4">
      <c r="A3945" t="s">
        <v>4476</v>
      </c>
      <c r="B3945" t="str">
        <f t="shared" si="184"/>
        <v>ZK113.K144.Analysis code</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4">
      <c r="A3946" t="s">
        <v>4477</v>
      </c>
      <c r="B3946" t="str">
        <f t="shared" si="184"/>
        <v>ZK113.K145.Analysis code</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4">
      <c r="A3947" t="s">
        <v>4478</v>
      </c>
      <c r="B3947" t="str">
        <f t="shared" si="184"/>
        <v>ZK113.K146.Analysis code</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4">
      <c r="A3948" t="s">
        <v>4479</v>
      </c>
      <c r="B3948" t="str">
        <f t="shared" si="184"/>
        <v>ZK113.K147.Analysis code</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4">
      <c r="A3949" t="s">
        <v>4480</v>
      </c>
      <c r="B3949" t="str">
        <f t="shared" si="184"/>
        <v>ZK113.K148.Analysis code</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4">
      <c r="A3950" t="s">
        <v>4481</v>
      </c>
      <c r="B3950" t="str">
        <f t="shared" si="184"/>
        <v>ZK113.K149.Analysis code</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4">
      <c r="A3951" t="s">
        <v>4482</v>
      </c>
      <c r="B3951" t="str">
        <f t="shared" si="184"/>
        <v>ZK113.K150.Analysis code</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4">
      <c r="A3952" t="s">
        <v>4483</v>
      </c>
      <c r="B3952" t="str">
        <f t="shared" si="184"/>
        <v>ZK113.K151.Analysis code</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4">
      <c r="A3953" t="s">
        <v>4484</v>
      </c>
      <c r="B3953" t="str">
        <f t="shared" si="184"/>
        <v>ZK113.K152.Analysis code</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4">
      <c r="A3954" t="s">
        <v>4485</v>
      </c>
      <c r="B3954" t="str">
        <f t="shared" si="184"/>
        <v>ZK113.K153.Analysis code</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4">
      <c r="A3955" t="s">
        <v>4486</v>
      </c>
      <c r="B3955" t="str">
        <f t="shared" si="184"/>
        <v>ZK113.K154.Analysis code</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4">
      <c r="A3956" t="s">
        <v>4487</v>
      </c>
      <c r="B3956" t="str">
        <f t="shared" si="184"/>
        <v>ZK113.K155.Analysis code</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4">
      <c r="A3957" t="s">
        <v>4488</v>
      </c>
      <c r="B3957" t="str">
        <f t="shared" si="184"/>
        <v>ZK113.K156.Analysis code</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4">
      <c r="A3958" t="s">
        <v>4489</v>
      </c>
      <c r="B3958" t="str">
        <f t="shared" si="184"/>
        <v>ZK113.K157.Analysis code</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4">
      <c r="A3959" t="s">
        <v>4490</v>
      </c>
      <c r="B3959" t="str">
        <f t="shared" si="184"/>
        <v>ZK113.K158.Analysis code</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4">
      <c r="A3960" t="s">
        <v>4491</v>
      </c>
      <c r="B3960" t="str">
        <f t="shared" si="184"/>
        <v>ZK113.K159.Analysis code</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4">
      <c r="A3961" t="s">
        <v>4492</v>
      </c>
      <c r="B3961" t="str">
        <f t="shared" si="184"/>
        <v>ZK113.K160.Analysis code</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4">
      <c r="A3962" t="s">
        <v>4493</v>
      </c>
      <c r="B3962" t="str">
        <f t="shared" si="184"/>
        <v>ZK113.K161.Analysis code</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4">
      <c r="A3963" t="s">
        <v>4494</v>
      </c>
      <c r="B3963" t="str">
        <f t="shared" si="184"/>
        <v>ZK113.K162.Analysis code</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4">
      <c r="A3964" t="s">
        <v>4495</v>
      </c>
      <c r="B3964" t="str">
        <f t="shared" si="184"/>
        <v>ZK113.K163.Analysis code</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4">
      <c r="A3965" t="s">
        <v>4496</v>
      </c>
      <c r="B3965" t="str">
        <f t="shared" si="184"/>
        <v>ZK113.K164.Analysis code</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4">
      <c r="A3966" t="s">
        <v>4497</v>
      </c>
      <c r="B3966" t="str">
        <f t="shared" si="184"/>
        <v>ZK113.K165.Analysis code</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4">
      <c r="A3967" t="s">
        <v>4498</v>
      </c>
      <c r="B3967" t="str">
        <f t="shared" si="184"/>
        <v>ZK113.K166.Analysis code</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4">
      <c r="A3968" t="s">
        <v>4499</v>
      </c>
      <c r="B3968" t="str">
        <f t="shared" si="184"/>
        <v>ZK113.K167.Analysis code</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4">
      <c r="A3969" t="s">
        <v>4500</v>
      </c>
      <c r="B3969" t="str">
        <f t="shared" si="184"/>
        <v>ZK113.K168.Analysis code</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4">
      <c r="A3970" t="s">
        <v>4501</v>
      </c>
      <c r="B3970" t="str">
        <f t="shared" si="184"/>
        <v>ZK113.K169.Analysis code</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4">
      <c r="A3971" t="s">
        <v>4502</v>
      </c>
      <c r="B3971" t="str">
        <f t="shared" ref="B3971:B4034" si="187">+A3971&amp;"."&amp;$A$1</f>
        <v>ZK113.K170.Analysis code</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4">
      <c r="A3972" t="s">
        <v>4503</v>
      </c>
      <c r="B3972" t="str">
        <f t="shared" si="187"/>
        <v>ZK113.K171.Analysis code</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4">
      <c r="A3973" t="s">
        <v>4504</v>
      </c>
      <c r="B3973" t="str">
        <f t="shared" si="187"/>
        <v>ZK113.K172.Analysis code</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4">
      <c r="A3974" t="s">
        <v>4505</v>
      </c>
      <c r="B3974" t="str">
        <f t="shared" si="187"/>
        <v>ZK113.K173.Analysis code</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4">
      <c r="A3975" t="s">
        <v>4506</v>
      </c>
      <c r="B3975" t="str">
        <f t="shared" si="187"/>
        <v>ZK113.K174.Analysis code</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4">
      <c r="A3976" t="s">
        <v>4507</v>
      </c>
      <c r="B3976" t="str">
        <f t="shared" si="187"/>
        <v>ZK113.K175.Analysis code</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4">
      <c r="A3977" t="s">
        <v>4508</v>
      </c>
      <c r="B3977" t="str">
        <f t="shared" si="187"/>
        <v>ZK113.K176.Analysis code</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4">
      <c r="A3978" t="s">
        <v>4509</v>
      </c>
      <c r="B3978" t="str">
        <f t="shared" si="187"/>
        <v>ZK113.K177.Analysis code</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4">
      <c r="A3979" t="s">
        <v>4510</v>
      </c>
      <c r="B3979" t="str">
        <f t="shared" si="187"/>
        <v>ZK113.K178.Analysis code</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4">
      <c r="A3980" t="s">
        <v>4511</v>
      </c>
      <c r="B3980" t="str">
        <f t="shared" si="187"/>
        <v>ZK113.K179.Analysis code</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4">
      <c r="A3981" t="s">
        <v>4512</v>
      </c>
      <c r="B3981" t="str">
        <f t="shared" si="187"/>
        <v>ZK113.K180.Analysis code</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4">
      <c r="A3982" t="s">
        <v>4513</v>
      </c>
      <c r="B3982" t="str">
        <f t="shared" si="187"/>
        <v>ZK113.K181.Analysis code</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4">
      <c r="A3983" t="s">
        <v>4514</v>
      </c>
      <c r="B3983" t="str">
        <f t="shared" si="187"/>
        <v>ZK113.K182.Analysis code</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4">
      <c r="A3984" t="s">
        <v>4515</v>
      </c>
      <c r="B3984" t="str">
        <f t="shared" si="187"/>
        <v>ZK113.K183.Analysis code</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4">
      <c r="A3985" t="s">
        <v>4516</v>
      </c>
      <c r="B3985" t="str">
        <f t="shared" si="187"/>
        <v>ZK113.K184.Analysis code</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4">
      <c r="A3986" t="s">
        <v>4517</v>
      </c>
      <c r="B3986" t="str">
        <f t="shared" si="187"/>
        <v>ZK113.K185.Analysis code</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4">
      <c r="A3987" t="s">
        <v>4518</v>
      </c>
      <c r="B3987" t="str">
        <f t="shared" si="187"/>
        <v>ZK113.K186.Analysis code</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4">
      <c r="A3988" t="s">
        <v>4519</v>
      </c>
      <c r="B3988" t="str">
        <f t="shared" si="187"/>
        <v>ZK113.K187.Analysis code</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4">
      <c r="A3989" t="s">
        <v>4520</v>
      </c>
      <c r="B3989" t="str">
        <f t="shared" si="187"/>
        <v>ZK113.K188.Analysis code</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4">
      <c r="A3990" t="s">
        <v>4521</v>
      </c>
      <c r="B3990" t="str">
        <f t="shared" si="187"/>
        <v>ZK113.K189.Analysis code</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4">
      <c r="A3991" t="s">
        <v>4522</v>
      </c>
      <c r="B3991" t="str">
        <f t="shared" si="187"/>
        <v>ZK113.K190.Analysis code</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4">
      <c r="A3992" t="s">
        <v>4523</v>
      </c>
      <c r="B3992" t="str">
        <f t="shared" si="187"/>
        <v>ZK113.K191.Analysis code</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4">
      <c r="A3993" t="s">
        <v>4524</v>
      </c>
      <c r="B3993" t="str">
        <f t="shared" si="187"/>
        <v>ZK113.K192.Analysis code</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4">
      <c r="A3994" t="s">
        <v>4525</v>
      </c>
      <c r="B3994" t="str">
        <f t="shared" si="187"/>
        <v>ZK113.K193.Analysis code</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4">
      <c r="A3995" t="s">
        <v>4526</v>
      </c>
      <c r="B3995" t="str">
        <f t="shared" si="187"/>
        <v>ZK113.K194.Analysis code</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4">
      <c r="A3996" t="s">
        <v>4527</v>
      </c>
      <c r="B3996" t="str">
        <f t="shared" si="187"/>
        <v>ZK113.K195.Analysis code</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4">
      <c r="A3997" t="s">
        <v>4528</v>
      </c>
      <c r="B3997" t="str">
        <f t="shared" si="187"/>
        <v>ZK113.K196.Analysis code</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4">
      <c r="A3998" t="s">
        <v>4529</v>
      </c>
      <c r="B3998" t="str">
        <f t="shared" si="187"/>
        <v>ZK113.K197.Analysis code</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4">
      <c r="A3999" t="s">
        <v>4530</v>
      </c>
      <c r="B3999" t="str">
        <f t="shared" si="187"/>
        <v>ZK113.K198.Analysis code</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4">
      <c r="A4000" t="s">
        <v>4531</v>
      </c>
      <c r="B4000" t="str">
        <f t="shared" si="187"/>
        <v>ZK113.K199.Analysis code</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4">
      <c r="A4001" t="s">
        <v>4532</v>
      </c>
      <c r="B4001" t="str">
        <f t="shared" si="187"/>
        <v>ZK113.K200.Analysis code</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 thickBot="1" x14ac:dyDescent="0.45">
      <c r="A4002" t="s">
        <v>4533</v>
      </c>
      <c r="B4002" t="str">
        <f t="shared" si="187"/>
        <v>ZK113.K201.Analysis code</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4">
      <c r="A4003" t="s">
        <v>4534</v>
      </c>
      <c r="B4003" t="str">
        <f t="shared" si="187"/>
        <v>ZK113.K202.Analysis code</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4">
      <c r="A4004" t="s">
        <v>4535</v>
      </c>
      <c r="B4004" t="str">
        <f t="shared" si="187"/>
        <v>ZK113.K203.Analysis code</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4">
      <c r="A4005" t="s">
        <v>4536</v>
      </c>
      <c r="B4005" t="str">
        <f t="shared" si="187"/>
        <v>ZK113.K204.Analysis code</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4">
      <c r="A4006" t="s">
        <v>4537</v>
      </c>
      <c r="B4006" t="str">
        <f t="shared" si="187"/>
        <v>ZK113.K205.Analysis code</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4">
      <c r="A4007" t="s">
        <v>4538</v>
      </c>
      <c r="B4007" t="str">
        <f t="shared" si="187"/>
        <v>ZK113.K206.Analysis code</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4">
      <c r="A4008" t="s">
        <v>4539</v>
      </c>
      <c r="B4008" t="str">
        <f t="shared" si="187"/>
        <v>ZK113.K207.Analysis code</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4">
      <c r="A4009" t="s">
        <v>4540</v>
      </c>
      <c r="B4009" t="str">
        <f t="shared" si="187"/>
        <v>ZK113.K208.Analysis code</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4">
      <c r="A4010" t="s">
        <v>4541</v>
      </c>
      <c r="B4010" t="str">
        <f t="shared" si="187"/>
        <v>ZK113.K209.Analysis code</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4">
      <c r="A4011" t="s">
        <v>4542</v>
      </c>
      <c r="B4011" t="str">
        <f t="shared" si="187"/>
        <v>ZK113.K210.Analysis code</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4">
      <c r="A4012" t="s">
        <v>4543</v>
      </c>
      <c r="B4012" t="str">
        <f t="shared" si="187"/>
        <v>ZK113.K211.Analysis code</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4">
      <c r="A4013" t="s">
        <v>4544</v>
      </c>
      <c r="B4013" t="str">
        <f t="shared" si="187"/>
        <v>ZK113.K212.Analysis code</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4">
      <c r="A4014" t="s">
        <v>4545</v>
      </c>
      <c r="B4014" t="str">
        <f t="shared" si="187"/>
        <v>ZK113.K213.Analysis code</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4">
      <c r="A4015" t="s">
        <v>4546</v>
      </c>
      <c r="B4015" t="str">
        <f t="shared" si="187"/>
        <v>ZK113.K214.Analysis code</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4">
      <c r="A4016" t="s">
        <v>4547</v>
      </c>
      <c r="B4016" t="str">
        <f t="shared" si="187"/>
        <v>ZK113.K215.Analysis code</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4">
      <c r="A4017" t="s">
        <v>4548</v>
      </c>
      <c r="B4017" t="str">
        <f t="shared" si="187"/>
        <v>ZK113.K216.Analysis code</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4">
      <c r="A4018" t="s">
        <v>4549</v>
      </c>
      <c r="B4018" t="str">
        <f t="shared" si="187"/>
        <v>ZK113.K217.Analysis code</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4">
      <c r="A4019" t="s">
        <v>4550</v>
      </c>
      <c r="B4019" t="str">
        <f t="shared" si="187"/>
        <v>ZK113.K218.Analysis code</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4">
      <c r="A4020" t="s">
        <v>4551</v>
      </c>
      <c r="B4020" t="str">
        <f t="shared" si="187"/>
        <v>ZK113.K219.Analysis code</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4">
      <c r="A4021" t="s">
        <v>4552</v>
      </c>
      <c r="B4021" t="str">
        <f t="shared" si="187"/>
        <v>ZK113.K220.Analysis code</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4">
      <c r="A4022" t="s">
        <v>4553</v>
      </c>
      <c r="B4022" t="str">
        <f t="shared" si="187"/>
        <v>ZK113.K221.Analysis code</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4">
      <c r="A4023" t="s">
        <v>4554</v>
      </c>
      <c r="B4023" t="str">
        <f t="shared" si="187"/>
        <v>ZK113.K222.Analysis code</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4">
      <c r="A4024" t="s">
        <v>4555</v>
      </c>
      <c r="B4024" t="str">
        <f t="shared" si="187"/>
        <v>ZK113.K223.Analysis code</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4">
      <c r="A4025" t="s">
        <v>4556</v>
      </c>
      <c r="B4025" t="str">
        <f t="shared" si="187"/>
        <v>ZK113.K224.Analysis code</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4">
      <c r="A4026" t="s">
        <v>4557</v>
      </c>
      <c r="B4026" t="str">
        <f t="shared" si="187"/>
        <v>ZK113.K225.Analysis code</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4">
      <c r="A4027" t="s">
        <v>4558</v>
      </c>
      <c r="B4027" t="str">
        <f t="shared" si="187"/>
        <v>ZK113.K226.Analysis code</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4">
      <c r="A4028" t="s">
        <v>4559</v>
      </c>
      <c r="B4028" t="str">
        <f t="shared" si="187"/>
        <v>ZK113.K227.Analysis code</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4">
      <c r="A4029" t="s">
        <v>4560</v>
      </c>
      <c r="B4029" t="str">
        <f t="shared" si="187"/>
        <v>ZK113.K228.Analysis code</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4">
      <c r="A4030" t="s">
        <v>4561</v>
      </c>
      <c r="B4030" t="str">
        <f t="shared" si="187"/>
        <v>ZK113.K229.Analysis code</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4">
      <c r="A4031" t="s">
        <v>4562</v>
      </c>
      <c r="B4031" t="str">
        <f t="shared" si="187"/>
        <v>ZK113.K230.Analysis code</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4">
      <c r="A4032" t="s">
        <v>4563</v>
      </c>
      <c r="B4032" t="str">
        <f t="shared" si="187"/>
        <v>ZK113.K231.Analysis code</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4">
      <c r="A4033" t="s">
        <v>4564</v>
      </c>
      <c r="B4033" t="str">
        <f t="shared" si="187"/>
        <v>ZK113.K232.Analysis code</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4">
      <c r="A4034" t="s">
        <v>4565</v>
      </c>
      <c r="B4034" t="str">
        <f t="shared" si="187"/>
        <v>ZK113.K233.Analysis code</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4">
      <c r="A4035" t="s">
        <v>4566</v>
      </c>
      <c r="B4035" t="str">
        <f t="shared" ref="B4035:B4098" si="190">+A4035&amp;"."&amp;$A$1</f>
        <v>ZK113.K234.Analysis code</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4">
      <c r="A4036" t="s">
        <v>4567</v>
      </c>
      <c r="B4036" t="str">
        <f t="shared" si="190"/>
        <v>ZK113.K235.Analysis code</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4">
      <c r="A4037" t="s">
        <v>4568</v>
      </c>
      <c r="B4037" t="str">
        <f t="shared" si="190"/>
        <v>ZK113.K236.Analysis code</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4">
      <c r="A4038" t="s">
        <v>4569</v>
      </c>
      <c r="B4038" t="str">
        <f t="shared" si="190"/>
        <v>ZK113.K237.Analysis code</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4">
      <c r="A4039" t="s">
        <v>4570</v>
      </c>
      <c r="B4039" t="str">
        <f t="shared" si="190"/>
        <v>ZK113.K238.Analysis code</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4">
      <c r="A4040" t="s">
        <v>4571</v>
      </c>
      <c r="B4040" t="str">
        <f t="shared" si="190"/>
        <v>ZK113.K239.Analysis code</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4">
      <c r="A4041" t="s">
        <v>4572</v>
      </c>
      <c r="B4041" t="str">
        <f t="shared" si="190"/>
        <v>ZK113.K240.Analysis code</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4">
      <c r="A4042" t="s">
        <v>4573</v>
      </c>
      <c r="B4042" t="str">
        <f t="shared" si="190"/>
        <v>ZK113.K241.Analysis code</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4">
      <c r="A4043" t="s">
        <v>4574</v>
      </c>
      <c r="B4043" t="str">
        <f t="shared" si="190"/>
        <v>ZK113.K242.Analysis code</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4">
      <c r="A4044" t="s">
        <v>4575</v>
      </c>
      <c r="B4044" t="str">
        <f t="shared" si="190"/>
        <v>ZK113.K243.Analysis code</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4">
      <c r="A4045" t="s">
        <v>4576</v>
      </c>
      <c r="B4045" t="str">
        <f t="shared" si="190"/>
        <v>ZK113.K244.Analysis code</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4">
      <c r="A4046" t="s">
        <v>4577</v>
      </c>
      <c r="B4046" t="str">
        <f t="shared" si="190"/>
        <v>ZK113.K245.Analysis code</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4">
      <c r="A4047" t="s">
        <v>4578</v>
      </c>
      <c r="B4047" t="str">
        <f t="shared" si="190"/>
        <v>ZK113.K246.Analysis code</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4">
      <c r="A4048" t="s">
        <v>4579</v>
      </c>
      <c r="B4048" t="str">
        <f t="shared" si="190"/>
        <v>ZK113.K247.Analysis code</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4">
      <c r="A4049" t="s">
        <v>4580</v>
      </c>
      <c r="B4049" t="str">
        <f t="shared" si="190"/>
        <v>ZK113.K248.Analysis code</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4">
      <c r="A4050" t="s">
        <v>4581</v>
      </c>
      <c r="B4050" t="str">
        <f t="shared" si="190"/>
        <v>ZK113.K249.Analysis code</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4">
      <c r="A4051" t="s">
        <v>4582</v>
      </c>
      <c r="B4051" t="str">
        <f t="shared" si="190"/>
        <v>ZK113.K250.Analysis code</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4">
      <c r="A4052" t="s">
        <v>4583</v>
      </c>
      <c r="B4052" t="str">
        <f t="shared" si="190"/>
        <v>ZK113.K251.Analysis code</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4">
      <c r="A4053" t="s">
        <v>4584</v>
      </c>
      <c r="B4053" t="str">
        <f t="shared" si="190"/>
        <v>ZK113.K252.Analysis code</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4">
      <c r="A4054" t="s">
        <v>4585</v>
      </c>
      <c r="B4054" t="str">
        <f t="shared" si="190"/>
        <v>ZK113.K253.Analysis code</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4">
      <c r="A4055" t="s">
        <v>4586</v>
      </c>
      <c r="B4055" t="str">
        <f t="shared" si="190"/>
        <v>ZK113.K254.Analysis code</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4">
      <c r="A4056" t="s">
        <v>4587</v>
      </c>
      <c r="B4056" t="str">
        <f t="shared" si="190"/>
        <v>ZK113.K255.Analysis code</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4">
      <c r="A4057" t="s">
        <v>4588</v>
      </c>
      <c r="B4057" t="str">
        <f t="shared" si="190"/>
        <v>ZK113.K256.Analysis code</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4">
      <c r="A4058" t="s">
        <v>4589</v>
      </c>
      <c r="B4058" t="str">
        <f t="shared" si="190"/>
        <v>ZK113.K257.Analysis code</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4">
      <c r="A4059" t="s">
        <v>4590</v>
      </c>
      <c r="B4059" t="str">
        <f t="shared" si="190"/>
        <v>ZK113.K258.Analysis code</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4">
      <c r="A4060" t="s">
        <v>4591</v>
      </c>
      <c r="B4060" t="str">
        <f t="shared" si="190"/>
        <v>ZK113.K259.Analysis code</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4">
      <c r="A4061" t="s">
        <v>4592</v>
      </c>
      <c r="B4061" t="str">
        <f t="shared" si="190"/>
        <v>ZK113.K260.Analysis code</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4">
      <c r="A4062" t="s">
        <v>4593</v>
      </c>
      <c r="B4062" t="str">
        <f t="shared" si="190"/>
        <v>ZK113.K261.Analysis code</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4">
      <c r="A4063" t="s">
        <v>4594</v>
      </c>
      <c r="B4063" t="str">
        <f t="shared" si="190"/>
        <v>ZK113.K262.Analysis code</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4">
      <c r="A4064" t="s">
        <v>4595</v>
      </c>
      <c r="B4064" t="str">
        <f t="shared" si="190"/>
        <v>ZK113.K263.Analysis code</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4">
      <c r="A4065" t="s">
        <v>4596</v>
      </c>
      <c r="B4065" t="str">
        <f t="shared" si="190"/>
        <v>ZK113.K264.Analysis code</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4">
      <c r="A4066" t="s">
        <v>4597</v>
      </c>
      <c r="B4066" t="str">
        <f t="shared" si="190"/>
        <v>ZK113.K265.Analysis code</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4">
      <c r="A4067" t="s">
        <v>4598</v>
      </c>
      <c r="B4067" t="str">
        <f t="shared" si="190"/>
        <v>ZK113.K266.Analysis code</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4">
      <c r="A4068" t="s">
        <v>4599</v>
      </c>
      <c r="B4068" t="str">
        <f t="shared" si="190"/>
        <v>ZK113.K267.Analysis code</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4">
      <c r="A4069" t="s">
        <v>4600</v>
      </c>
      <c r="B4069" t="str">
        <f t="shared" si="190"/>
        <v>ZK113.K268.Analysis code</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4">
      <c r="A4070" t="s">
        <v>4601</v>
      </c>
      <c r="B4070" t="str">
        <f t="shared" si="190"/>
        <v>ZK113.K269.Analysis code</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4">
      <c r="A4071" t="s">
        <v>4602</v>
      </c>
      <c r="B4071" t="str">
        <f t="shared" si="190"/>
        <v>ZK113.K270.Analysis code</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4">
      <c r="A4072" t="s">
        <v>4603</v>
      </c>
      <c r="B4072" t="str">
        <f t="shared" si="190"/>
        <v>ZK113.K271.Analysis code</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4">
      <c r="A4073" t="s">
        <v>4604</v>
      </c>
      <c r="B4073" t="str">
        <f t="shared" si="190"/>
        <v>ZK113.K272.Analysis code</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4">
      <c r="A4074" t="s">
        <v>4605</v>
      </c>
      <c r="B4074" t="str">
        <f t="shared" si="190"/>
        <v>ZK113.K273.Analysis code</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4">
      <c r="A4075" t="s">
        <v>4606</v>
      </c>
      <c r="B4075" t="str">
        <f t="shared" si="190"/>
        <v>ZK113.K274.Analysis code</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4">
      <c r="A4076" t="s">
        <v>4607</v>
      </c>
      <c r="B4076" t="str">
        <f t="shared" si="190"/>
        <v>ZK113.K275.Analysis code</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4">
      <c r="A4077" t="s">
        <v>4608</v>
      </c>
      <c r="B4077" t="str">
        <f t="shared" si="190"/>
        <v>ZK113.K276.Analysis code</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4">
      <c r="A4078" t="s">
        <v>4609</v>
      </c>
      <c r="B4078" t="str">
        <f t="shared" si="190"/>
        <v>ZK113.K277.Analysis code</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4">
      <c r="A4079" t="s">
        <v>4610</v>
      </c>
      <c r="B4079" t="str">
        <f t="shared" si="190"/>
        <v>ZK113.K278.Analysis code</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4">
      <c r="A4080" t="s">
        <v>4611</v>
      </c>
      <c r="B4080" t="str">
        <f t="shared" si="190"/>
        <v>ZK113.K279.Analysis code</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4">
      <c r="A4081" t="s">
        <v>4612</v>
      </c>
      <c r="B4081" t="str">
        <f t="shared" si="190"/>
        <v>ZK113.K280.Analysis code</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4">
      <c r="A4082" t="s">
        <v>4613</v>
      </c>
      <c r="B4082" t="str">
        <f t="shared" si="190"/>
        <v>ZK113.K281.Analysis code</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4">
      <c r="A4083" t="s">
        <v>4614</v>
      </c>
      <c r="B4083" t="str">
        <f t="shared" si="190"/>
        <v>ZK113.K282.Analysis code</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4">
      <c r="A4084" t="s">
        <v>4615</v>
      </c>
      <c r="B4084" t="str">
        <f t="shared" si="190"/>
        <v>ZK113.K283.Analysis code</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4">
      <c r="A4085" t="s">
        <v>4616</v>
      </c>
      <c r="B4085" t="str">
        <f t="shared" si="190"/>
        <v>ZK113.K284.Analysis code</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4">
      <c r="A4086" t="s">
        <v>4617</v>
      </c>
      <c r="B4086" t="str">
        <f t="shared" si="190"/>
        <v>ZK113.K285.Analysis code</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4">
      <c r="A4087" t="s">
        <v>4618</v>
      </c>
      <c r="B4087" t="str">
        <f t="shared" si="190"/>
        <v>ZK113.K286.Analysis code</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4">
      <c r="A4088" t="s">
        <v>4619</v>
      </c>
      <c r="B4088" t="str">
        <f t="shared" si="190"/>
        <v>ZK113.K287.Analysis code</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4">
      <c r="A4089" t="s">
        <v>4620</v>
      </c>
      <c r="B4089" t="str">
        <f t="shared" si="190"/>
        <v>ZK113.K288.Analysis code</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4">
      <c r="A4090" t="s">
        <v>4621</v>
      </c>
      <c r="B4090" t="str">
        <f t="shared" si="190"/>
        <v>ZK113.K289.Analysis code</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4">
      <c r="A4091" t="s">
        <v>4622</v>
      </c>
      <c r="B4091" t="str">
        <f t="shared" si="190"/>
        <v>ZK113.K290.Analysis code</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4">
      <c r="A4092" t="s">
        <v>4623</v>
      </c>
      <c r="B4092" t="str">
        <f t="shared" si="190"/>
        <v>ZK113.K291.Analysis code</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4">
      <c r="A4093" t="s">
        <v>4624</v>
      </c>
      <c r="B4093" t="str">
        <f t="shared" si="190"/>
        <v>ZK113.K292.Analysis code</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4">
      <c r="A4094" t="s">
        <v>4625</v>
      </c>
      <c r="B4094" t="str">
        <f t="shared" si="190"/>
        <v>ZK113.K293.Analysis code</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4">
      <c r="A4095" t="s">
        <v>4626</v>
      </c>
      <c r="B4095" t="str">
        <f t="shared" si="190"/>
        <v>ZK113.K294.Analysis code</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4">
      <c r="A4096" t="s">
        <v>4627</v>
      </c>
      <c r="B4096" t="str">
        <f t="shared" si="190"/>
        <v>ZK113.K295.Analysis code</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4">
      <c r="A4097" t="s">
        <v>4628</v>
      </c>
      <c r="B4097" t="str">
        <f t="shared" si="190"/>
        <v>ZK113.K296.Analysis code</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4">
      <c r="A4098" t="s">
        <v>4629</v>
      </c>
      <c r="B4098" t="str">
        <f t="shared" si="190"/>
        <v>ZK113.K297.Analysis code</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4">
      <c r="A4099" t="s">
        <v>4630</v>
      </c>
      <c r="B4099" t="str">
        <f t="shared" ref="B4099:B4162" si="193">+A4099&amp;"."&amp;$A$1</f>
        <v>ZK113.K298.Analysis code</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4">
      <c r="A4100" t="s">
        <v>4631</v>
      </c>
      <c r="B4100" t="str">
        <f t="shared" si="193"/>
        <v>ZK113.K299.Analysis code</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4">
      <c r="A4101" t="s">
        <v>4632</v>
      </c>
      <c r="B4101" t="str">
        <f t="shared" si="193"/>
        <v>ZK113.K300.Analysis code</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 thickBot="1" x14ac:dyDescent="0.45">
      <c r="A4102" t="s">
        <v>4633</v>
      </c>
      <c r="B4102" t="str">
        <f t="shared" si="193"/>
        <v>ZK113.K301.Analysis code</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4">
      <c r="A4103" t="s">
        <v>4634</v>
      </c>
      <c r="B4103" t="str">
        <f t="shared" si="193"/>
        <v>ZK113.K302.Analysis code</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4">
      <c r="A4104" t="s">
        <v>4635</v>
      </c>
      <c r="B4104" t="str">
        <f t="shared" si="193"/>
        <v>ZK113.K303.Analysis code</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4">
      <c r="A4105" t="s">
        <v>4636</v>
      </c>
      <c r="B4105" t="str">
        <f t="shared" si="193"/>
        <v>ZK113.K304.Analysis code</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4">
      <c r="A4106" t="s">
        <v>4637</v>
      </c>
      <c r="B4106" t="str">
        <f t="shared" si="193"/>
        <v>ZK113.K305.Analysis code</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4">
      <c r="A4107" t="s">
        <v>4638</v>
      </c>
      <c r="B4107" t="str">
        <f t="shared" si="193"/>
        <v>ZK113.K306.Analysis code</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4">
      <c r="A4108" t="s">
        <v>4639</v>
      </c>
      <c r="B4108" t="str">
        <f t="shared" si="193"/>
        <v>ZK113.K307.Analysis code</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4">
      <c r="A4109" t="s">
        <v>4640</v>
      </c>
      <c r="B4109" t="str">
        <f t="shared" si="193"/>
        <v>ZK113.K308.Analysis code</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4">
      <c r="A4110" t="s">
        <v>4641</v>
      </c>
      <c r="B4110" t="str">
        <f t="shared" si="193"/>
        <v>ZK113.K309.Analysis code</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4">
      <c r="A4111" t="s">
        <v>4642</v>
      </c>
      <c r="B4111" t="str">
        <f t="shared" si="193"/>
        <v>ZK113.K310.Analysis code</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4">
      <c r="A4112" t="s">
        <v>4643</v>
      </c>
      <c r="B4112" t="str">
        <f t="shared" si="193"/>
        <v>ZK113.K311.Analysis code</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4">
      <c r="A4113" t="s">
        <v>4644</v>
      </c>
      <c r="B4113" t="str">
        <f t="shared" si="193"/>
        <v>ZK113.K312.Analysis code</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4">
      <c r="A4114" t="s">
        <v>4645</v>
      </c>
      <c r="B4114" t="str">
        <f t="shared" si="193"/>
        <v>ZK113.K313.Analysis code</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4">
      <c r="A4115" t="s">
        <v>4646</v>
      </c>
      <c r="B4115" t="str">
        <f t="shared" si="193"/>
        <v>ZK113.K314.Analysis code</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4">
      <c r="A4116" t="s">
        <v>4647</v>
      </c>
      <c r="B4116" t="str">
        <f t="shared" si="193"/>
        <v>ZK113.K315.Analysis code</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4">
      <c r="A4117" t="s">
        <v>4648</v>
      </c>
      <c r="B4117" t="str">
        <f t="shared" si="193"/>
        <v>ZK113.K316.Analysis code</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4">
      <c r="A4118" t="s">
        <v>4649</v>
      </c>
      <c r="B4118" t="str">
        <f t="shared" si="193"/>
        <v>ZK113.K317.Analysis code</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4">
      <c r="A4119" t="s">
        <v>4650</v>
      </c>
      <c r="B4119" t="str">
        <f t="shared" si="193"/>
        <v>ZK113.K318.Analysis code</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4">
      <c r="A4120" t="s">
        <v>4651</v>
      </c>
      <c r="B4120" t="str">
        <f t="shared" si="193"/>
        <v>ZK113.K319.Analysis code</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4">
      <c r="A4121" t="s">
        <v>4652</v>
      </c>
      <c r="B4121" t="str">
        <f t="shared" si="193"/>
        <v>ZK113.K320.Analysis code</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4">
      <c r="A4122" t="s">
        <v>4653</v>
      </c>
      <c r="B4122" t="str">
        <f t="shared" si="193"/>
        <v>ZK113.K321.Analysis code</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4">
      <c r="A4123" t="s">
        <v>4654</v>
      </c>
      <c r="B4123" t="str">
        <f t="shared" si="193"/>
        <v>ZK113.K322.Analysis code</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4">
      <c r="A4124" t="s">
        <v>4655</v>
      </c>
      <c r="B4124" t="str">
        <f t="shared" si="193"/>
        <v>ZK113.K323.Analysis code</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4">
      <c r="A4125" t="s">
        <v>4656</v>
      </c>
      <c r="B4125" t="str">
        <f t="shared" si="193"/>
        <v>ZK113.K324.Analysis code</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4">
      <c r="A4126" t="s">
        <v>4657</v>
      </c>
      <c r="B4126" t="str">
        <f t="shared" si="193"/>
        <v>ZK113.K325.Analysis code</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4">
      <c r="A4127" t="s">
        <v>4658</v>
      </c>
      <c r="B4127" t="str">
        <f t="shared" si="193"/>
        <v>ZK113.K326.Analysis code</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4">
      <c r="A4128" t="s">
        <v>4659</v>
      </c>
      <c r="B4128" t="str">
        <f t="shared" si="193"/>
        <v>ZK113.K327.Analysis code</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4">
      <c r="A4129" t="s">
        <v>4660</v>
      </c>
      <c r="B4129" t="str">
        <f t="shared" si="193"/>
        <v>ZK113.K328.Analysis code</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4">
      <c r="A4130" t="s">
        <v>4661</v>
      </c>
      <c r="B4130" t="str">
        <f t="shared" si="193"/>
        <v>ZK113.K329.Analysis code</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4">
      <c r="A4131" t="s">
        <v>4662</v>
      </c>
      <c r="B4131" t="str">
        <f t="shared" si="193"/>
        <v>ZK113.K330.Analysis code</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4">
      <c r="A4132" t="s">
        <v>4663</v>
      </c>
      <c r="B4132" t="str">
        <f t="shared" si="193"/>
        <v>ZK113.K331.Analysis code</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4">
      <c r="A4133" t="s">
        <v>4664</v>
      </c>
      <c r="B4133" t="str">
        <f t="shared" si="193"/>
        <v>ZK113.K332.Analysis code</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4">
      <c r="A4134" t="s">
        <v>4665</v>
      </c>
      <c r="B4134" t="str">
        <f t="shared" si="193"/>
        <v>ZK113.K333.Analysis code</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4">
      <c r="A4135" t="s">
        <v>4666</v>
      </c>
      <c r="B4135" t="str">
        <f t="shared" si="193"/>
        <v>ZK113.K334.Analysis code</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4">
      <c r="A4136" t="s">
        <v>4667</v>
      </c>
      <c r="B4136" t="str">
        <f t="shared" si="193"/>
        <v>ZK113.K335.Analysis code</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4">
      <c r="A4137" t="s">
        <v>4668</v>
      </c>
      <c r="B4137" t="str">
        <f t="shared" si="193"/>
        <v>ZK113.K336.Analysis code</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4">
      <c r="A4138" t="s">
        <v>4669</v>
      </c>
      <c r="B4138" t="str">
        <f t="shared" si="193"/>
        <v>ZK113.K337.Analysis code</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4">
      <c r="A4139" t="s">
        <v>4670</v>
      </c>
      <c r="B4139" t="str">
        <f t="shared" si="193"/>
        <v>ZK113.K338.Analysis code</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4">
      <c r="A4140" t="s">
        <v>4671</v>
      </c>
      <c r="B4140" t="str">
        <f t="shared" si="193"/>
        <v>ZK113.K339.Analysis code</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4">
      <c r="A4141" t="s">
        <v>4672</v>
      </c>
      <c r="B4141" t="str">
        <f t="shared" si="193"/>
        <v>ZK113.K340.Analysis code</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4">
      <c r="A4142" t="s">
        <v>4673</v>
      </c>
      <c r="B4142" t="str">
        <f t="shared" si="193"/>
        <v>ZK113.K341.Analysis code</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4">
      <c r="A4143" t="s">
        <v>4674</v>
      </c>
      <c r="B4143" t="str">
        <f t="shared" si="193"/>
        <v>ZK113.K342.Analysis code</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4">
      <c r="A4144" t="s">
        <v>4675</v>
      </c>
      <c r="B4144" t="str">
        <f t="shared" si="193"/>
        <v>ZK113.K343.Analysis code</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4">
      <c r="A4145" t="s">
        <v>4676</v>
      </c>
      <c r="B4145" t="str">
        <f t="shared" si="193"/>
        <v>ZK113.K344.Analysis code</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4">
      <c r="A4146" t="s">
        <v>4677</v>
      </c>
      <c r="B4146" t="str">
        <f t="shared" si="193"/>
        <v>ZK113.K345.Analysis code</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4">
      <c r="A4147" t="s">
        <v>4678</v>
      </c>
      <c r="B4147" t="str">
        <f t="shared" si="193"/>
        <v>ZK113.K346.Analysis code</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4">
      <c r="A4148" t="s">
        <v>4679</v>
      </c>
      <c r="B4148" t="str">
        <f t="shared" si="193"/>
        <v>ZK113.K347.Analysis code</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4">
      <c r="A4149" t="s">
        <v>4680</v>
      </c>
      <c r="B4149" t="str">
        <f t="shared" si="193"/>
        <v>ZK113.K348.Analysis code</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4">
      <c r="A4150" t="s">
        <v>4681</v>
      </c>
      <c r="B4150" t="str">
        <f t="shared" si="193"/>
        <v>ZK113.K349.Analysis code</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4">
      <c r="A4151" t="s">
        <v>4682</v>
      </c>
      <c r="B4151" t="str">
        <f t="shared" si="193"/>
        <v>ZK113.K350.Analysis code</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4">
      <c r="A4152" t="s">
        <v>4683</v>
      </c>
      <c r="B4152" t="str">
        <f t="shared" si="193"/>
        <v>ZK113.K351.Analysis code</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4">
      <c r="A4153" t="s">
        <v>4684</v>
      </c>
      <c r="B4153" t="str">
        <f t="shared" si="193"/>
        <v>ZK113.K352.Analysis code</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4">
      <c r="A4154" t="s">
        <v>4685</v>
      </c>
      <c r="B4154" t="str">
        <f t="shared" si="193"/>
        <v>ZK113.K353.Analysis code</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4">
      <c r="A4155" t="s">
        <v>4686</v>
      </c>
      <c r="B4155" t="str">
        <f t="shared" si="193"/>
        <v>ZK113.K354.Analysis code</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4">
      <c r="A4156" t="s">
        <v>4687</v>
      </c>
      <c r="B4156" t="str">
        <f t="shared" si="193"/>
        <v>ZK113.K355.Analysis code</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4">
      <c r="A4157" t="s">
        <v>4688</v>
      </c>
      <c r="B4157" t="str">
        <f t="shared" si="193"/>
        <v>ZK113.K356.Analysis code</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4">
      <c r="A4158" t="s">
        <v>4689</v>
      </c>
      <c r="B4158" t="str">
        <f t="shared" si="193"/>
        <v>ZK113.K357.Analysis code</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4">
      <c r="A4159" t="s">
        <v>4690</v>
      </c>
      <c r="B4159" t="str">
        <f t="shared" si="193"/>
        <v>ZK113.K358.Analysis code</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4">
      <c r="A4160" t="s">
        <v>4691</v>
      </c>
      <c r="B4160" t="str">
        <f t="shared" si="193"/>
        <v>ZK113.K359.Analysis code</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4">
      <c r="A4161" t="s">
        <v>4692</v>
      </c>
      <c r="B4161" t="str">
        <f t="shared" si="193"/>
        <v>ZK113.K360.Analysis code</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4">
      <c r="A4162" t="s">
        <v>4693</v>
      </c>
      <c r="B4162" t="str">
        <f t="shared" si="193"/>
        <v>ZK113.K361.Analysis code</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4">
      <c r="A4163" t="s">
        <v>4694</v>
      </c>
      <c r="B4163" t="str">
        <f t="shared" ref="B4163:B4226" si="196">+A4163&amp;"."&amp;$A$1</f>
        <v>ZK113.K362.Analysis code</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4">
      <c r="A4164" t="s">
        <v>4695</v>
      </c>
      <c r="B4164" t="str">
        <f t="shared" si="196"/>
        <v>ZK113.K363.Analysis code</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4">
      <c r="A4165" t="s">
        <v>4696</v>
      </c>
      <c r="B4165" t="str">
        <f t="shared" si="196"/>
        <v>ZK113.K364.Analysis code</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4">
      <c r="A4166" t="s">
        <v>4697</v>
      </c>
      <c r="B4166" t="str">
        <f t="shared" si="196"/>
        <v>ZK113.K365.Analysis code</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4">
      <c r="A4167" t="s">
        <v>4698</v>
      </c>
      <c r="B4167" t="str">
        <f t="shared" si="196"/>
        <v>ZK113.K366.Analysis code</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4">
      <c r="A4168" t="s">
        <v>4699</v>
      </c>
      <c r="B4168" t="str">
        <f t="shared" si="196"/>
        <v>ZK113.K367.Analysis code</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4">
      <c r="A4169" t="s">
        <v>4700</v>
      </c>
      <c r="B4169" t="str">
        <f t="shared" si="196"/>
        <v>ZK113.K368.Analysis code</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4">
      <c r="A4170" t="s">
        <v>4701</v>
      </c>
      <c r="B4170" t="str">
        <f t="shared" si="196"/>
        <v>ZK113.K369.Analysis code</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4">
      <c r="A4171" t="s">
        <v>4702</v>
      </c>
      <c r="B4171" t="str">
        <f t="shared" si="196"/>
        <v>ZK113.K370.Analysis code</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4">
      <c r="A4172" t="s">
        <v>4703</v>
      </c>
      <c r="B4172" t="str">
        <f t="shared" si="196"/>
        <v>ZK113.K371.Analysis code</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4">
      <c r="A4173" t="s">
        <v>4704</v>
      </c>
      <c r="B4173" t="str">
        <f t="shared" si="196"/>
        <v>ZK113.K372.Analysis code</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4">
      <c r="A4174" t="s">
        <v>4705</v>
      </c>
      <c r="B4174" t="str">
        <f t="shared" si="196"/>
        <v>ZK113.K373.Analysis code</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4">
      <c r="A4175" t="s">
        <v>4706</v>
      </c>
      <c r="B4175" t="str">
        <f t="shared" si="196"/>
        <v>ZK113.K374.Analysis code</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4">
      <c r="A4176" t="s">
        <v>4707</v>
      </c>
      <c r="B4176" t="str">
        <f t="shared" si="196"/>
        <v>ZK113.K375.Analysis code</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4">
      <c r="A4177" t="s">
        <v>4708</v>
      </c>
      <c r="B4177" t="str">
        <f t="shared" si="196"/>
        <v>ZK113.K376.Analysis code</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4">
      <c r="A4178" t="s">
        <v>4709</v>
      </c>
      <c r="B4178" t="str">
        <f t="shared" si="196"/>
        <v>ZK113.K377.Analysis code</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4">
      <c r="A4179" t="s">
        <v>4710</v>
      </c>
      <c r="B4179" t="str">
        <f t="shared" si="196"/>
        <v>ZK113.K378.Analysis code</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4">
      <c r="A4180" t="s">
        <v>4711</v>
      </c>
      <c r="B4180" t="str">
        <f t="shared" si="196"/>
        <v>ZK113.K379.Analysis code</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4">
      <c r="A4181" t="s">
        <v>4712</v>
      </c>
      <c r="B4181" t="str">
        <f t="shared" si="196"/>
        <v>ZK113.K380.Analysis code</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4">
      <c r="A4182" t="s">
        <v>4713</v>
      </c>
      <c r="B4182" t="str">
        <f t="shared" si="196"/>
        <v>ZK113.K381.Analysis code</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4">
      <c r="A4183" t="s">
        <v>4714</v>
      </c>
      <c r="B4183" t="str">
        <f t="shared" si="196"/>
        <v>ZK113.K382.Analysis code</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4">
      <c r="A4184" t="s">
        <v>4715</v>
      </c>
      <c r="B4184" t="str">
        <f t="shared" si="196"/>
        <v>ZK113.K383.Analysis code</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4">
      <c r="A4185" t="s">
        <v>4716</v>
      </c>
      <c r="B4185" t="str">
        <f t="shared" si="196"/>
        <v>ZK113.K384.Analysis code</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4">
      <c r="A4186" t="s">
        <v>4717</v>
      </c>
      <c r="B4186" t="str">
        <f t="shared" si="196"/>
        <v>ZK113.K385.Analysis code</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4">
      <c r="A4187" t="s">
        <v>4718</v>
      </c>
      <c r="B4187" t="str">
        <f t="shared" si="196"/>
        <v>ZK113.K386.Analysis code</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4">
      <c r="A4188" t="s">
        <v>4719</v>
      </c>
      <c r="B4188" t="str">
        <f t="shared" si="196"/>
        <v>ZK113.K387.Analysis code</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4">
      <c r="A4189" t="s">
        <v>4720</v>
      </c>
      <c r="B4189" t="str">
        <f t="shared" si="196"/>
        <v>ZK113.K388.Analysis code</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4">
      <c r="A4190" t="s">
        <v>4721</v>
      </c>
      <c r="B4190" t="str">
        <f t="shared" si="196"/>
        <v>ZK113.K389.Analysis code</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4">
      <c r="A4191" t="s">
        <v>4722</v>
      </c>
      <c r="B4191" t="str">
        <f t="shared" si="196"/>
        <v>ZK113.K390.Analysis code</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4">
      <c r="A4192" t="s">
        <v>4723</v>
      </c>
      <c r="B4192" t="str">
        <f t="shared" si="196"/>
        <v>ZK113.K391.Analysis code</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4">
      <c r="A4193" t="s">
        <v>4724</v>
      </c>
      <c r="B4193" t="str">
        <f t="shared" si="196"/>
        <v>ZK113.K392.Analysis code</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4">
      <c r="A4194" t="s">
        <v>4725</v>
      </c>
      <c r="B4194" t="str">
        <f t="shared" si="196"/>
        <v>ZK113.K393.Analysis code</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4">
      <c r="A4195" t="s">
        <v>4726</v>
      </c>
      <c r="B4195" t="str">
        <f t="shared" si="196"/>
        <v>ZK113.K394.Analysis code</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4">
      <c r="A4196" t="s">
        <v>4727</v>
      </c>
      <c r="B4196" t="str">
        <f t="shared" si="196"/>
        <v>ZK113.K395.Analysis code</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4">
      <c r="A4197" t="s">
        <v>4728</v>
      </c>
      <c r="B4197" t="str">
        <f t="shared" si="196"/>
        <v>ZK113.K396.Analysis code</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4">
      <c r="A4198" t="s">
        <v>4729</v>
      </c>
      <c r="B4198" t="str">
        <f t="shared" si="196"/>
        <v>ZK113.K397.Analysis code</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4">
      <c r="A4199" t="s">
        <v>4730</v>
      </c>
      <c r="B4199" t="str">
        <f t="shared" si="196"/>
        <v>ZK113.K398.Analysis code</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4">
      <c r="A4200" t="s">
        <v>4731</v>
      </c>
      <c r="B4200" t="str">
        <f t="shared" si="196"/>
        <v>ZK113.K399.Analysis code</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4">
      <c r="A4201" t="s">
        <v>4732</v>
      </c>
      <c r="B4201" t="str">
        <f t="shared" si="196"/>
        <v>ZK114.K100.Analysis code</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 thickBot="1" x14ac:dyDescent="0.45">
      <c r="A4202" t="s">
        <v>4733</v>
      </c>
      <c r="B4202" t="str">
        <f t="shared" si="196"/>
        <v>ZK114.K101.Analysis code</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4">
      <c r="A4203" t="s">
        <v>4734</v>
      </c>
      <c r="B4203" t="str">
        <f t="shared" si="196"/>
        <v>ZK114.K102.Analysis code</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4">
      <c r="A4204" t="s">
        <v>4735</v>
      </c>
      <c r="B4204" t="str">
        <f t="shared" si="196"/>
        <v>ZK114.K103.Analysis code</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4">
      <c r="A4205" t="s">
        <v>4736</v>
      </c>
      <c r="B4205" t="str">
        <f t="shared" si="196"/>
        <v>ZK114.K104.Analysis code</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4">
      <c r="A4206" t="s">
        <v>4737</v>
      </c>
      <c r="B4206" t="str">
        <f t="shared" si="196"/>
        <v>ZK114.K105.Analysis code</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4">
      <c r="A4207" t="s">
        <v>4738</v>
      </c>
      <c r="B4207" t="str">
        <f t="shared" si="196"/>
        <v>ZK114.K106.Analysis code</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4">
      <c r="A4208" t="s">
        <v>4739</v>
      </c>
      <c r="B4208" t="str">
        <f t="shared" si="196"/>
        <v>ZK114.K107.Analysis code</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4">
      <c r="A4209" t="s">
        <v>4740</v>
      </c>
      <c r="B4209" t="str">
        <f t="shared" si="196"/>
        <v>ZK114.K108.Analysis code</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4">
      <c r="A4210" t="s">
        <v>4741</v>
      </c>
      <c r="B4210" t="str">
        <f t="shared" si="196"/>
        <v>ZK114.K109.Analysis code</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4">
      <c r="A4211" t="s">
        <v>4742</v>
      </c>
      <c r="B4211" t="str">
        <f t="shared" si="196"/>
        <v>ZK114.K110.Analysis code</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4">
      <c r="A4212" t="s">
        <v>4743</v>
      </c>
      <c r="B4212" t="str">
        <f t="shared" si="196"/>
        <v>ZK114.K111.Analysis code</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4">
      <c r="A4213" t="s">
        <v>4744</v>
      </c>
      <c r="B4213" t="str">
        <f t="shared" si="196"/>
        <v>ZK114.K112.Analysis code</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4">
      <c r="A4214" t="s">
        <v>4745</v>
      </c>
      <c r="B4214" t="str">
        <f t="shared" si="196"/>
        <v>ZK114.K113.Analysis code</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4">
      <c r="A4215" t="s">
        <v>4746</v>
      </c>
      <c r="B4215" t="str">
        <f t="shared" si="196"/>
        <v>ZK114.K114.Analysis code</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4">
      <c r="A4216" t="s">
        <v>4747</v>
      </c>
      <c r="B4216" t="str">
        <f t="shared" si="196"/>
        <v>ZK114.K115.Analysis code</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4">
      <c r="A4217" t="s">
        <v>4748</v>
      </c>
      <c r="B4217" t="str">
        <f t="shared" si="196"/>
        <v>ZK114.K116.Analysis code</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4">
      <c r="A4218" t="s">
        <v>4749</v>
      </c>
      <c r="B4218" t="str">
        <f t="shared" si="196"/>
        <v>ZK114.K117.Analysis code</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4">
      <c r="A4219" t="s">
        <v>4750</v>
      </c>
      <c r="B4219" t="str">
        <f t="shared" si="196"/>
        <v>ZK114.K118.Analysis code</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4">
      <c r="A4220" t="s">
        <v>4751</v>
      </c>
      <c r="B4220" t="str">
        <f t="shared" si="196"/>
        <v>ZK114.K119.Analysis code</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4">
      <c r="A4221" t="s">
        <v>4752</v>
      </c>
      <c r="B4221" t="str">
        <f t="shared" si="196"/>
        <v>ZK114.K120.Analysis code</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4">
      <c r="A4222" t="s">
        <v>4753</v>
      </c>
      <c r="B4222" t="str">
        <f t="shared" si="196"/>
        <v>ZK114.K121.Analysis code</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4">
      <c r="A4223" t="s">
        <v>4754</v>
      </c>
      <c r="B4223" t="str">
        <f t="shared" si="196"/>
        <v>ZK114.K122.Analysis code</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4">
      <c r="A4224" t="s">
        <v>4755</v>
      </c>
      <c r="B4224" t="str">
        <f t="shared" si="196"/>
        <v>ZK114.K123.Analysis code</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4">
      <c r="A4225" t="s">
        <v>4756</v>
      </c>
      <c r="B4225" t="str">
        <f t="shared" si="196"/>
        <v>ZK114.K124.Analysis code</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4">
      <c r="A4226" t="s">
        <v>4757</v>
      </c>
      <c r="B4226" t="str">
        <f t="shared" si="196"/>
        <v>ZK114.K125.Analysis code</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4">
      <c r="A4227" t="s">
        <v>4758</v>
      </c>
      <c r="B4227" t="str">
        <f t="shared" ref="B4227:B4290" si="199">+A4227&amp;"."&amp;$A$1</f>
        <v>ZK114.K126.Analysis code</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4">
      <c r="A4228" t="s">
        <v>4759</v>
      </c>
      <c r="B4228" t="str">
        <f t="shared" si="199"/>
        <v>ZK114.K127.Analysis code</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4">
      <c r="A4229" t="s">
        <v>4760</v>
      </c>
      <c r="B4229" t="str">
        <f t="shared" si="199"/>
        <v>ZK114.K128.Analysis code</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4">
      <c r="A4230" t="s">
        <v>4761</v>
      </c>
      <c r="B4230" t="str">
        <f t="shared" si="199"/>
        <v>ZK114.K129.Analysis code</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4">
      <c r="A4231" t="s">
        <v>4762</v>
      </c>
      <c r="B4231" t="str">
        <f t="shared" si="199"/>
        <v>ZK114.K130.Analysis code</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4">
      <c r="A4232" t="s">
        <v>4763</v>
      </c>
      <c r="B4232" t="str">
        <f t="shared" si="199"/>
        <v>ZK114.K131.Analysis code</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4">
      <c r="A4233" t="s">
        <v>4764</v>
      </c>
      <c r="B4233" t="str">
        <f t="shared" si="199"/>
        <v>ZK114.K132.Analysis code</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4">
      <c r="A4234" t="s">
        <v>4765</v>
      </c>
      <c r="B4234" t="str">
        <f t="shared" si="199"/>
        <v>ZK114.K133.Analysis code</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4">
      <c r="A4235" t="s">
        <v>4766</v>
      </c>
      <c r="B4235" t="str">
        <f t="shared" si="199"/>
        <v>ZK114.K134.Analysis code</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4">
      <c r="A4236" t="s">
        <v>4767</v>
      </c>
      <c r="B4236" t="str">
        <f t="shared" si="199"/>
        <v>ZK114.K135.Analysis code</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4">
      <c r="A4237" t="s">
        <v>4768</v>
      </c>
      <c r="B4237" t="str">
        <f t="shared" si="199"/>
        <v>ZK114.K136.Analysis code</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4">
      <c r="A4238" t="s">
        <v>4769</v>
      </c>
      <c r="B4238" t="str">
        <f t="shared" si="199"/>
        <v>ZK114.K137.Analysis code</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4">
      <c r="A4239" t="s">
        <v>4770</v>
      </c>
      <c r="B4239" t="str">
        <f t="shared" si="199"/>
        <v>ZK114.K138.Analysis code</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4">
      <c r="A4240" t="s">
        <v>4771</v>
      </c>
      <c r="B4240" t="str">
        <f t="shared" si="199"/>
        <v>ZK114.K139.Analysis code</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4">
      <c r="A4241" t="s">
        <v>4772</v>
      </c>
      <c r="B4241" t="str">
        <f t="shared" si="199"/>
        <v>ZK114.K140.Analysis code</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4">
      <c r="A4242" t="s">
        <v>4773</v>
      </c>
      <c r="B4242" t="str">
        <f t="shared" si="199"/>
        <v>ZK114.K141.Analysis code</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4">
      <c r="A4243" t="s">
        <v>4774</v>
      </c>
      <c r="B4243" t="str">
        <f t="shared" si="199"/>
        <v>ZK114.K142.Analysis code</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4">
      <c r="A4244" t="s">
        <v>4775</v>
      </c>
      <c r="B4244" t="str">
        <f t="shared" si="199"/>
        <v>ZK114.K143.Analysis code</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4">
      <c r="A4245" t="s">
        <v>4776</v>
      </c>
      <c r="B4245" t="str">
        <f t="shared" si="199"/>
        <v>ZK114.K144.Analysis code</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4">
      <c r="A4246" t="s">
        <v>4777</v>
      </c>
      <c r="B4246" t="str">
        <f t="shared" si="199"/>
        <v>ZK114.K145.Analysis code</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4">
      <c r="A4247" t="s">
        <v>4778</v>
      </c>
      <c r="B4247" t="str">
        <f t="shared" si="199"/>
        <v>ZK114.K146.Analysis code</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4">
      <c r="A4248" t="s">
        <v>4779</v>
      </c>
      <c r="B4248" t="str">
        <f t="shared" si="199"/>
        <v>ZK114.K147.Analysis code</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4">
      <c r="A4249" t="s">
        <v>4780</v>
      </c>
      <c r="B4249" t="str">
        <f t="shared" si="199"/>
        <v>ZK114.K148.Analysis code</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4">
      <c r="A4250" t="s">
        <v>4781</v>
      </c>
      <c r="B4250" t="str">
        <f t="shared" si="199"/>
        <v>ZK114.K149.Analysis code</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4">
      <c r="A4251" t="s">
        <v>4782</v>
      </c>
      <c r="B4251" t="str">
        <f t="shared" si="199"/>
        <v>ZK114.K150.Analysis code</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4">
      <c r="A4252" t="s">
        <v>4783</v>
      </c>
      <c r="B4252" t="str">
        <f t="shared" si="199"/>
        <v>ZK114.K151.Analysis code</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4">
      <c r="A4253" t="s">
        <v>4784</v>
      </c>
      <c r="B4253" t="str">
        <f t="shared" si="199"/>
        <v>ZK114.K152.Analysis code</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4">
      <c r="A4254" t="s">
        <v>4785</v>
      </c>
      <c r="B4254" t="str">
        <f t="shared" si="199"/>
        <v>ZK114.K153.Analysis code</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4">
      <c r="A4255" t="s">
        <v>4786</v>
      </c>
      <c r="B4255" t="str">
        <f t="shared" si="199"/>
        <v>ZK114.K154.Analysis code</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4">
      <c r="A4256" t="s">
        <v>4787</v>
      </c>
      <c r="B4256" t="str">
        <f t="shared" si="199"/>
        <v>ZK114.K155.Analysis code</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4">
      <c r="A4257" t="s">
        <v>4788</v>
      </c>
      <c r="B4257" t="str">
        <f t="shared" si="199"/>
        <v>ZK114.K156.Analysis code</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4">
      <c r="A4258" t="s">
        <v>4789</v>
      </c>
      <c r="B4258" t="str">
        <f t="shared" si="199"/>
        <v>ZK114.K157.Analysis code</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4">
      <c r="A4259" t="s">
        <v>4790</v>
      </c>
      <c r="B4259" t="str">
        <f t="shared" si="199"/>
        <v>ZK114.K158.Analysis code</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4">
      <c r="A4260" t="s">
        <v>4791</v>
      </c>
      <c r="B4260" t="str">
        <f t="shared" si="199"/>
        <v>ZK114.K159.Analysis code</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4">
      <c r="A4261" t="s">
        <v>4792</v>
      </c>
      <c r="B4261" t="str">
        <f t="shared" si="199"/>
        <v>ZK114.K160.Analysis code</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4">
      <c r="A4262" t="s">
        <v>4793</v>
      </c>
      <c r="B4262" t="str">
        <f t="shared" si="199"/>
        <v>ZK114.K161.Analysis code</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4">
      <c r="A4263" t="s">
        <v>4794</v>
      </c>
      <c r="B4263" t="str">
        <f t="shared" si="199"/>
        <v>ZK114.K162.Analysis code</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4">
      <c r="A4264" t="s">
        <v>4795</v>
      </c>
      <c r="B4264" t="str">
        <f t="shared" si="199"/>
        <v>ZK114.K163.Analysis code</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4">
      <c r="A4265" t="s">
        <v>4796</v>
      </c>
      <c r="B4265" t="str">
        <f t="shared" si="199"/>
        <v>ZK114.K164.Analysis code</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4">
      <c r="A4266" t="s">
        <v>4797</v>
      </c>
      <c r="B4266" t="str">
        <f t="shared" si="199"/>
        <v>ZK114.K165.Analysis code</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4">
      <c r="A4267" t="s">
        <v>4798</v>
      </c>
      <c r="B4267" t="str">
        <f t="shared" si="199"/>
        <v>ZK114.K166.Analysis code</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4">
      <c r="A4268" t="s">
        <v>4799</v>
      </c>
      <c r="B4268" t="str">
        <f t="shared" si="199"/>
        <v>ZK114.K167.Analysis code</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4">
      <c r="A4269" t="s">
        <v>4800</v>
      </c>
      <c r="B4269" t="str">
        <f t="shared" si="199"/>
        <v>ZK114.K168.Analysis code</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4">
      <c r="A4270" t="s">
        <v>4801</v>
      </c>
      <c r="B4270" t="str">
        <f t="shared" si="199"/>
        <v>ZK114.K169.Analysis code</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4">
      <c r="A4271" t="s">
        <v>4802</v>
      </c>
      <c r="B4271" t="str">
        <f t="shared" si="199"/>
        <v>ZK114.K170.Analysis code</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4">
      <c r="A4272" t="s">
        <v>4803</v>
      </c>
      <c r="B4272" t="str">
        <f t="shared" si="199"/>
        <v>ZK114.K171.Analysis code</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4">
      <c r="A4273" t="s">
        <v>4804</v>
      </c>
      <c r="B4273" t="str">
        <f t="shared" si="199"/>
        <v>ZK114.K172.Analysis code</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4">
      <c r="A4274" t="s">
        <v>4805</v>
      </c>
      <c r="B4274" t="str">
        <f t="shared" si="199"/>
        <v>ZK114.K173.Analysis code</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4">
      <c r="A4275" t="s">
        <v>4806</v>
      </c>
      <c r="B4275" t="str">
        <f t="shared" si="199"/>
        <v>ZK114.K174.Analysis code</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4">
      <c r="A4276" t="s">
        <v>4807</v>
      </c>
      <c r="B4276" t="str">
        <f t="shared" si="199"/>
        <v>ZK114.K175.Analysis code</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4">
      <c r="A4277" t="s">
        <v>4808</v>
      </c>
      <c r="B4277" t="str">
        <f t="shared" si="199"/>
        <v>ZK114.K176.Analysis code</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4">
      <c r="A4278" t="s">
        <v>4809</v>
      </c>
      <c r="B4278" t="str">
        <f t="shared" si="199"/>
        <v>ZK114.K177.Analysis code</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4">
      <c r="A4279" t="s">
        <v>4810</v>
      </c>
      <c r="B4279" t="str">
        <f t="shared" si="199"/>
        <v>ZK114.K178.Analysis code</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4">
      <c r="A4280" t="s">
        <v>4811</v>
      </c>
      <c r="B4280" t="str">
        <f t="shared" si="199"/>
        <v>ZK114.K179.Analysis code</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4">
      <c r="A4281" t="s">
        <v>4812</v>
      </c>
      <c r="B4281" t="str">
        <f t="shared" si="199"/>
        <v>ZK114.K180.Analysis code</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4">
      <c r="A4282" t="s">
        <v>4813</v>
      </c>
      <c r="B4282" t="str">
        <f t="shared" si="199"/>
        <v>ZK114.K181.Analysis code</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4">
      <c r="A4283" t="s">
        <v>4814</v>
      </c>
      <c r="B4283" t="str">
        <f t="shared" si="199"/>
        <v>ZK114.K182.Analysis code</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4">
      <c r="A4284" t="s">
        <v>4815</v>
      </c>
      <c r="B4284" t="str">
        <f t="shared" si="199"/>
        <v>ZK114.K183.Analysis code</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4">
      <c r="A4285" t="s">
        <v>4816</v>
      </c>
      <c r="B4285" t="str">
        <f t="shared" si="199"/>
        <v>ZK114.K184.Analysis code</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4">
      <c r="A4286" t="s">
        <v>4817</v>
      </c>
      <c r="B4286" t="str">
        <f t="shared" si="199"/>
        <v>ZK114.K185.Analysis code</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4">
      <c r="A4287" t="s">
        <v>4818</v>
      </c>
      <c r="B4287" t="str">
        <f t="shared" si="199"/>
        <v>ZK114.K186.Analysis code</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4">
      <c r="A4288" t="s">
        <v>4819</v>
      </c>
      <c r="B4288" t="str">
        <f t="shared" si="199"/>
        <v>ZK114.K187.Analysis code</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4">
      <c r="A4289" t="s">
        <v>4820</v>
      </c>
      <c r="B4289" t="str">
        <f t="shared" si="199"/>
        <v>ZK114.K188.Analysis code</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4">
      <c r="A4290" t="s">
        <v>4821</v>
      </c>
      <c r="B4290" t="str">
        <f t="shared" si="199"/>
        <v>ZK114.K189.Analysis code</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4">
      <c r="A4291" t="s">
        <v>4822</v>
      </c>
      <c r="B4291" t="str">
        <f t="shared" ref="B4291:B4354" si="202">+A4291&amp;"."&amp;$A$1</f>
        <v>ZK114.K190.Analysis code</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4">
      <c r="A4292" t="s">
        <v>4823</v>
      </c>
      <c r="B4292" t="str">
        <f t="shared" si="202"/>
        <v>ZK114.K191.Analysis code</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4">
      <c r="A4293" t="s">
        <v>4824</v>
      </c>
      <c r="B4293" t="str">
        <f t="shared" si="202"/>
        <v>ZK114.K192.Analysis code</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4">
      <c r="A4294" t="s">
        <v>4825</v>
      </c>
      <c r="B4294" t="str">
        <f t="shared" si="202"/>
        <v>ZK114.K193.Analysis code</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4">
      <c r="A4295" t="s">
        <v>4826</v>
      </c>
      <c r="B4295" t="str">
        <f t="shared" si="202"/>
        <v>ZK114.K194.Analysis code</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4">
      <c r="A4296" t="s">
        <v>4827</v>
      </c>
      <c r="B4296" t="str">
        <f t="shared" si="202"/>
        <v>ZK114.K195.Analysis code</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4">
      <c r="A4297" t="s">
        <v>4828</v>
      </c>
      <c r="B4297" t="str">
        <f t="shared" si="202"/>
        <v>ZK114.K196.Analysis code</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4">
      <c r="A4298" t="s">
        <v>4829</v>
      </c>
      <c r="B4298" t="str">
        <f t="shared" si="202"/>
        <v>ZK114.K197.Analysis code</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4">
      <c r="A4299" t="s">
        <v>4830</v>
      </c>
      <c r="B4299" t="str">
        <f t="shared" si="202"/>
        <v>ZK114.K198.Analysis code</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4">
      <c r="A4300" t="s">
        <v>4831</v>
      </c>
      <c r="B4300" t="str">
        <f t="shared" si="202"/>
        <v>ZK114.K199.Analysis code</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4">
      <c r="A4301" t="s">
        <v>4832</v>
      </c>
      <c r="B4301" t="str">
        <f t="shared" si="202"/>
        <v>ZK114.K200.Analysis code</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 thickBot="1" x14ac:dyDescent="0.45">
      <c r="A4302" t="s">
        <v>4833</v>
      </c>
      <c r="B4302" t="str">
        <f t="shared" si="202"/>
        <v>ZK114.K201.Analysis code</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4">
      <c r="A4303" t="s">
        <v>4834</v>
      </c>
      <c r="B4303" t="str">
        <f t="shared" si="202"/>
        <v>ZK114.K202.Analysis code</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4">
      <c r="A4304" t="s">
        <v>4835</v>
      </c>
      <c r="B4304" t="str">
        <f t="shared" si="202"/>
        <v>ZK114.K203.Analysis code</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4">
      <c r="A4305" t="s">
        <v>4836</v>
      </c>
      <c r="B4305" t="str">
        <f t="shared" si="202"/>
        <v>ZK114.K204.Analysis code</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4">
      <c r="A4306" t="s">
        <v>4837</v>
      </c>
      <c r="B4306" t="str">
        <f t="shared" si="202"/>
        <v>ZK114.K205.Analysis code</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4">
      <c r="A4307" t="s">
        <v>4838</v>
      </c>
      <c r="B4307" t="str">
        <f t="shared" si="202"/>
        <v>ZK114.K206.Analysis code</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4">
      <c r="A4308" t="s">
        <v>4839</v>
      </c>
      <c r="B4308" t="str">
        <f t="shared" si="202"/>
        <v>ZK114.K207.Analysis code</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4">
      <c r="A4309" t="s">
        <v>4840</v>
      </c>
      <c r="B4309" t="str">
        <f t="shared" si="202"/>
        <v>ZK114.K208.Analysis code</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4">
      <c r="A4310" t="s">
        <v>4841</v>
      </c>
      <c r="B4310" t="str">
        <f t="shared" si="202"/>
        <v>ZK114.K209.Analysis code</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4">
      <c r="A4311" t="s">
        <v>4842</v>
      </c>
      <c r="B4311" t="str">
        <f t="shared" si="202"/>
        <v>ZK114.K210.Analysis code</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4">
      <c r="A4312" t="s">
        <v>4843</v>
      </c>
      <c r="B4312" t="str">
        <f t="shared" si="202"/>
        <v>ZK114.K211.Analysis code</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4">
      <c r="A4313" t="s">
        <v>4844</v>
      </c>
      <c r="B4313" t="str">
        <f t="shared" si="202"/>
        <v>ZK114.K212.Analysis code</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4">
      <c r="A4314" t="s">
        <v>4845</v>
      </c>
      <c r="B4314" t="str">
        <f t="shared" si="202"/>
        <v>ZK114.K213.Analysis code</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4">
      <c r="A4315" t="s">
        <v>4846</v>
      </c>
      <c r="B4315" t="str">
        <f t="shared" si="202"/>
        <v>ZK114.K214.Analysis code</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4">
      <c r="A4316" t="s">
        <v>4847</v>
      </c>
      <c r="B4316" t="str">
        <f t="shared" si="202"/>
        <v>ZK114.K215.Analysis code</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4">
      <c r="A4317" t="s">
        <v>4848</v>
      </c>
      <c r="B4317" t="str">
        <f t="shared" si="202"/>
        <v>ZK114.K216.Analysis code</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4">
      <c r="A4318" t="s">
        <v>4849</v>
      </c>
      <c r="B4318" t="str">
        <f t="shared" si="202"/>
        <v>ZK114.K217.Analysis code</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4">
      <c r="A4319" t="s">
        <v>4850</v>
      </c>
      <c r="B4319" t="str">
        <f t="shared" si="202"/>
        <v>ZK114.K218.Analysis code</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4">
      <c r="A4320" t="s">
        <v>4851</v>
      </c>
      <c r="B4320" t="str">
        <f t="shared" si="202"/>
        <v>ZK114.K219.Analysis code</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4">
      <c r="A4321" t="s">
        <v>4852</v>
      </c>
      <c r="B4321" t="str">
        <f t="shared" si="202"/>
        <v>ZK114.K220.Analysis code</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4">
      <c r="A4322" t="s">
        <v>4853</v>
      </c>
      <c r="B4322" t="str">
        <f t="shared" si="202"/>
        <v>ZK114.K221.Analysis code</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4">
      <c r="A4323" t="s">
        <v>4854</v>
      </c>
      <c r="B4323" t="str">
        <f t="shared" si="202"/>
        <v>ZK114.K222.Analysis code</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4">
      <c r="A4324" t="s">
        <v>4855</v>
      </c>
      <c r="B4324" t="str">
        <f t="shared" si="202"/>
        <v>ZK114.K223.Analysis code</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4">
      <c r="A4325" t="s">
        <v>4856</v>
      </c>
      <c r="B4325" t="str">
        <f t="shared" si="202"/>
        <v>ZK114.K224.Analysis code</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4">
      <c r="A4326" t="s">
        <v>4857</v>
      </c>
      <c r="B4326" t="str">
        <f t="shared" si="202"/>
        <v>ZK114.K225.Analysis code</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4">
      <c r="A4327" t="s">
        <v>4858</v>
      </c>
      <c r="B4327" t="str">
        <f t="shared" si="202"/>
        <v>ZK114.K226.Analysis code</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4">
      <c r="A4328" t="s">
        <v>4859</v>
      </c>
      <c r="B4328" t="str">
        <f t="shared" si="202"/>
        <v>ZK114.K227.Analysis code</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4">
      <c r="A4329" t="s">
        <v>4860</v>
      </c>
      <c r="B4329" t="str">
        <f t="shared" si="202"/>
        <v>ZK114.K228.Analysis code</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4">
      <c r="A4330" t="s">
        <v>4861</v>
      </c>
      <c r="B4330" t="str">
        <f t="shared" si="202"/>
        <v>ZK114.K229.Analysis code</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4">
      <c r="A4331" t="s">
        <v>4862</v>
      </c>
      <c r="B4331" t="str">
        <f t="shared" si="202"/>
        <v>ZK114.K230.Analysis code</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4">
      <c r="A4332" t="s">
        <v>4863</v>
      </c>
      <c r="B4332" t="str">
        <f t="shared" si="202"/>
        <v>ZK114.K231.Analysis code</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4">
      <c r="A4333" t="s">
        <v>4864</v>
      </c>
      <c r="B4333" t="str">
        <f t="shared" si="202"/>
        <v>ZK114.K232.Analysis code</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4">
      <c r="A4334" t="s">
        <v>4865</v>
      </c>
      <c r="B4334" t="str">
        <f t="shared" si="202"/>
        <v>ZK114.K233.Analysis code</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4">
      <c r="A4335" t="s">
        <v>4866</v>
      </c>
      <c r="B4335" t="str">
        <f t="shared" si="202"/>
        <v>ZK114.K234.Analysis code</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4">
      <c r="A4336" t="s">
        <v>4867</v>
      </c>
      <c r="B4336" t="str">
        <f t="shared" si="202"/>
        <v>ZK114.K235.Analysis code</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4">
      <c r="A4337" t="s">
        <v>4868</v>
      </c>
      <c r="B4337" t="str">
        <f t="shared" si="202"/>
        <v>ZK114.K236.Analysis code</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4">
      <c r="A4338" t="s">
        <v>4869</v>
      </c>
      <c r="B4338" t="str">
        <f t="shared" si="202"/>
        <v>ZK114.K237.Analysis code</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4">
      <c r="A4339" t="s">
        <v>4870</v>
      </c>
      <c r="B4339" t="str">
        <f t="shared" si="202"/>
        <v>ZK114.K238.Analysis code</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4">
      <c r="A4340" t="s">
        <v>4871</v>
      </c>
      <c r="B4340" t="str">
        <f t="shared" si="202"/>
        <v>ZK114.K239.Analysis code</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4">
      <c r="A4341" t="s">
        <v>4872</v>
      </c>
      <c r="B4341" t="str">
        <f t="shared" si="202"/>
        <v>ZK114.K240.Analysis code</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4">
      <c r="A4342" t="s">
        <v>4873</v>
      </c>
      <c r="B4342" t="str">
        <f t="shared" si="202"/>
        <v>ZK114.K241.Analysis code</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4">
      <c r="A4343" t="s">
        <v>4874</v>
      </c>
      <c r="B4343" t="str">
        <f t="shared" si="202"/>
        <v>ZK114.K242.Analysis code</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4">
      <c r="A4344" t="s">
        <v>4875</v>
      </c>
      <c r="B4344" t="str">
        <f t="shared" si="202"/>
        <v>ZK114.K243.Analysis code</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4">
      <c r="A4345" t="s">
        <v>4876</v>
      </c>
      <c r="B4345" t="str">
        <f t="shared" si="202"/>
        <v>ZK114.K244.Analysis code</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4">
      <c r="A4346" t="s">
        <v>4877</v>
      </c>
      <c r="B4346" t="str">
        <f t="shared" si="202"/>
        <v>ZK114.K245.Analysis code</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4">
      <c r="A4347" t="s">
        <v>4878</v>
      </c>
      <c r="B4347" t="str">
        <f t="shared" si="202"/>
        <v>ZK114.K246.Analysis code</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4">
      <c r="A4348" t="s">
        <v>4879</v>
      </c>
      <c r="B4348" t="str">
        <f t="shared" si="202"/>
        <v>ZK114.K247.Analysis code</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4">
      <c r="A4349" t="s">
        <v>4880</v>
      </c>
      <c r="B4349" t="str">
        <f t="shared" si="202"/>
        <v>ZK114.K248.Analysis code</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4">
      <c r="A4350" t="s">
        <v>4881</v>
      </c>
      <c r="B4350" t="str">
        <f t="shared" si="202"/>
        <v>ZK114.K249.Analysis code</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4">
      <c r="A4351" t="s">
        <v>4882</v>
      </c>
      <c r="B4351" t="str">
        <f t="shared" si="202"/>
        <v>ZK114.K250.Analysis code</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4">
      <c r="A4352" t="s">
        <v>4883</v>
      </c>
      <c r="B4352" t="str">
        <f t="shared" si="202"/>
        <v>ZK114.K251.Analysis code</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4">
      <c r="A4353" t="s">
        <v>4884</v>
      </c>
      <c r="B4353" t="str">
        <f t="shared" si="202"/>
        <v>ZK114.K252.Analysis code</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4">
      <c r="A4354" t="s">
        <v>4885</v>
      </c>
      <c r="B4354" t="str">
        <f t="shared" si="202"/>
        <v>ZK114.K253.Analysis code</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4">
      <c r="A4355" t="s">
        <v>4886</v>
      </c>
      <c r="B4355" t="str">
        <f t="shared" ref="B4355:B4418" si="205">+A4355&amp;"."&amp;$A$1</f>
        <v>ZK114.K254.Analysis code</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4">
      <c r="A4356" t="s">
        <v>4887</v>
      </c>
      <c r="B4356" t="str">
        <f t="shared" si="205"/>
        <v>ZK114.K255.Analysis code</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4">
      <c r="A4357" t="s">
        <v>4888</v>
      </c>
      <c r="B4357" t="str">
        <f t="shared" si="205"/>
        <v>ZK114.K256.Analysis code</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4">
      <c r="A4358" t="s">
        <v>4889</v>
      </c>
      <c r="B4358" t="str">
        <f t="shared" si="205"/>
        <v>ZK114.K257.Analysis code</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4">
      <c r="A4359" t="s">
        <v>4890</v>
      </c>
      <c r="B4359" t="str">
        <f t="shared" si="205"/>
        <v>ZK114.K258.Analysis code</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4">
      <c r="A4360" t="s">
        <v>4891</v>
      </c>
      <c r="B4360" t="str">
        <f t="shared" si="205"/>
        <v>ZK114.K259.Analysis code</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4">
      <c r="A4361" t="s">
        <v>4892</v>
      </c>
      <c r="B4361" t="str">
        <f t="shared" si="205"/>
        <v>ZK114.K260.Analysis code</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4">
      <c r="A4362" t="s">
        <v>4893</v>
      </c>
      <c r="B4362" t="str">
        <f t="shared" si="205"/>
        <v>ZK114.K261.Analysis code</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4">
      <c r="A4363" t="s">
        <v>4894</v>
      </c>
      <c r="B4363" t="str">
        <f t="shared" si="205"/>
        <v>ZK114.K262.Analysis code</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4">
      <c r="A4364" t="s">
        <v>4895</v>
      </c>
      <c r="B4364" t="str">
        <f t="shared" si="205"/>
        <v>ZK114.K263.Analysis code</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4">
      <c r="A4365" t="s">
        <v>4896</v>
      </c>
      <c r="B4365" t="str">
        <f t="shared" si="205"/>
        <v>ZK114.K264.Analysis code</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4">
      <c r="A4366" t="s">
        <v>4897</v>
      </c>
      <c r="B4366" t="str">
        <f t="shared" si="205"/>
        <v>ZK114.K265.Analysis code</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4">
      <c r="A4367" t="s">
        <v>4898</v>
      </c>
      <c r="B4367" t="str">
        <f t="shared" si="205"/>
        <v>ZK114.K266.Analysis code</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4">
      <c r="A4368" t="s">
        <v>4899</v>
      </c>
      <c r="B4368" t="str">
        <f t="shared" si="205"/>
        <v>ZK114.K267.Analysis code</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4">
      <c r="A4369" t="s">
        <v>4900</v>
      </c>
      <c r="B4369" t="str">
        <f t="shared" si="205"/>
        <v>ZK114.K268.Analysis code</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4">
      <c r="A4370" t="s">
        <v>4901</v>
      </c>
      <c r="B4370" t="str">
        <f t="shared" si="205"/>
        <v>ZK114.K269.Analysis code</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4">
      <c r="A4371" t="s">
        <v>4902</v>
      </c>
      <c r="B4371" t="str">
        <f t="shared" si="205"/>
        <v>ZK114.K270.Analysis code</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4">
      <c r="A4372" t="s">
        <v>4903</v>
      </c>
      <c r="B4372" t="str">
        <f t="shared" si="205"/>
        <v>ZK114.K271.Analysis code</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4">
      <c r="A4373" t="s">
        <v>4904</v>
      </c>
      <c r="B4373" t="str">
        <f t="shared" si="205"/>
        <v>ZK114.K272.Analysis code</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4">
      <c r="A4374" t="s">
        <v>4905</v>
      </c>
      <c r="B4374" t="str">
        <f t="shared" si="205"/>
        <v>ZK114.K273.Analysis code</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4">
      <c r="A4375" t="s">
        <v>4906</v>
      </c>
      <c r="B4375" t="str">
        <f t="shared" si="205"/>
        <v>ZK114.K274.Analysis code</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4">
      <c r="A4376" t="s">
        <v>4907</v>
      </c>
      <c r="B4376" t="str">
        <f t="shared" si="205"/>
        <v>ZK114.K275.Analysis code</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4">
      <c r="A4377" t="s">
        <v>4908</v>
      </c>
      <c r="B4377" t="str">
        <f t="shared" si="205"/>
        <v>ZK114.K276.Analysis code</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4">
      <c r="A4378" t="s">
        <v>4909</v>
      </c>
      <c r="B4378" t="str">
        <f t="shared" si="205"/>
        <v>ZK114.K277.Analysis code</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4">
      <c r="A4379" t="s">
        <v>4910</v>
      </c>
      <c r="B4379" t="str">
        <f t="shared" si="205"/>
        <v>ZK114.K278.Analysis code</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4">
      <c r="A4380" t="s">
        <v>4911</v>
      </c>
      <c r="B4380" t="str">
        <f t="shared" si="205"/>
        <v>ZK114.K279.Analysis code</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4">
      <c r="A4381" t="s">
        <v>4912</v>
      </c>
      <c r="B4381" t="str">
        <f t="shared" si="205"/>
        <v>ZK114.K280.Analysis code</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4">
      <c r="A4382" t="s">
        <v>4913</v>
      </c>
      <c r="B4382" t="str">
        <f t="shared" si="205"/>
        <v>ZK114.K281.Analysis code</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4">
      <c r="A4383" t="s">
        <v>4914</v>
      </c>
      <c r="B4383" t="str">
        <f t="shared" si="205"/>
        <v>ZK114.K282.Analysis code</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4">
      <c r="A4384" t="s">
        <v>4915</v>
      </c>
      <c r="B4384" t="str">
        <f t="shared" si="205"/>
        <v>ZK114.K283.Analysis code</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4">
      <c r="A4385" t="s">
        <v>4916</v>
      </c>
      <c r="B4385" t="str">
        <f t="shared" si="205"/>
        <v>ZK114.K284.Analysis code</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4">
      <c r="A4386" t="s">
        <v>4917</v>
      </c>
      <c r="B4386" t="str">
        <f t="shared" si="205"/>
        <v>ZK114.K285.Analysis code</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4">
      <c r="A4387" t="s">
        <v>4918</v>
      </c>
      <c r="B4387" t="str">
        <f t="shared" si="205"/>
        <v>ZK114.K286.Analysis code</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4">
      <c r="A4388" t="s">
        <v>4919</v>
      </c>
      <c r="B4388" t="str">
        <f t="shared" si="205"/>
        <v>ZK114.K287.Analysis code</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4">
      <c r="A4389" t="s">
        <v>4920</v>
      </c>
      <c r="B4389" t="str">
        <f t="shared" si="205"/>
        <v>ZK114.K288.Analysis code</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4">
      <c r="A4390" t="s">
        <v>4921</v>
      </c>
      <c r="B4390" t="str">
        <f t="shared" si="205"/>
        <v>ZK114.K289.Analysis code</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4">
      <c r="A4391" t="s">
        <v>4922</v>
      </c>
      <c r="B4391" t="str">
        <f t="shared" si="205"/>
        <v>ZK114.K290.Analysis code</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4">
      <c r="A4392" t="s">
        <v>4923</v>
      </c>
      <c r="B4392" t="str">
        <f t="shared" si="205"/>
        <v>ZK114.K291.Analysis code</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4">
      <c r="A4393" t="s">
        <v>4924</v>
      </c>
      <c r="B4393" t="str">
        <f t="shared" si="205"/>
        <v>ZK114.K292.Analysis code</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4">
      <c r="A4394" t="s">
        <v>4925</v>
      </c>
      <c r="B4394" t="str">
        <f t="shared" si="205"/>
        <v>ZK114.K293.Analysis code</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4">
      <c r="A4395" t="s">
        <v>4926</v>
      </c>
      <c r="B4395" t="str">
        <f t="shared" si="205"/>
        <v>ZK114.K294.Analysis code</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4">
      <c r="A4396" t="s">
        <v>4927</v>
      </c>
      <c r="B4396" t="str">
        <f t="shared" si="205"/>
        <v>ZK114.K295.Analysis code</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4">
      <c r="A4397" t="s">
        <v>4928</v>
      </c>
      <c r="B4397" t="str">
        <f t="shared" si="205"/>
        <v>ZK114.K296.Analysis code</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4">
      <c r="A4398" t="s">
        <v>4929</v>
      </c>
      <c r="B4398" t="str">
        <f t="shared" si="205"/>
        <v>ZK114.K297.Analysis code</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4">
      <c r="A4399" t="s">
        <v>4930</v>
      </c>
      <c r="B4399" t="str">
        <f t="shared" si="205"/>
        <v>ZK114.K298.Analysis code</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4">
      <c r="A4400" t="s">
        <v>4931</v>
      </c>
      <c r="B4400" t="str">
        <f t="shared" si="205"/>
        <v>ZK114.K299.Analysis code</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4">
      <c r="A4401" t="s">
        <v>4932</v>
      </c>
      <c r="B4401" t="str">
        <f t="shared" si="205"/>
        <v>ZK114.K300.Analysis code</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 thickBot="1" x14ac:dyDescent="0.45">
      <c r="A4402" t="s">
        <v>4933</v>
      </c>
      <c r="B4402" t="str">
        <f t="shared" si="205"/>
        <v>ZK114.K301.Analysis code</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4">
      <c r="A4403" t="s">
        <v>4934</v>
      </c>
      <c r="B4403" t="str">
        <f t="shared" si="205"/>
        <v>ZK114.K302.Analysis code</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4">
      <c r="A4404" t="s">
        <v>4935</v>
      </c>
      <c r="B4404" t="str">
        <f t="shared" si="205"/>
        <v>ZK114.K303.Analysis code</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4">
      <c r="A4405" t="s">
        <v>4936</v>
      </c>
      <c r="B4405" t="str">
        <f t="shared" si="205"/>
        <v>ZK114.K304.Analysis code</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4">
      <c r="A4406" t="s">
        <v>4937</v>
      </c>
      <c r="B4406" t="str">
        <f t="shared" si="205"/>
        <v>ZK114.K305.Analysis code</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4">
      <c r="A4407" t="s">
        <v>4938</v>
      </c>
      <c r="B4407" t="str">
        <f t="shared" si="205"/>
        <v>ZK114.K306.Analysis code</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4">
      <c r="A4408" t="s">
        <v>4939</v>
      </c>
      <c r="B4408" t="str">
        <f t="shared" si="205"/>
        <v>ZK114.K307.Analysis code</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4">
      <c r="A4409" t="s">
        <v>4940</v>
      </c>
      <c r="B4409" t="str">
        <f t="shared" si="205"/>
        <v>ZK114.K308.Analysis code</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4">
      <c r="A4410" t="s">
        <v>4941</v>
      </c>
      <c r="B4410" t="str">
        <f t="shared" si="205"/>
        <v>ZK114.K309.Analysis code</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4">
      <c r="A4411" t="s">
        <v>4942</v>
      </c>
      <c r="B4411" t="str">
        <f t="shared" si="205"/>
        <v>ZK114.K310.Analysis code</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4">
      <c r="A4412" t="s">
        <v>4943</v>
      </c>
      <c r="B4412" t="str">
        <f t="shared" si="205"/>
        <v>ZK114.K311.Analysis code</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4">
      <c r="A4413" t="s">
        <v>4944</v>
      </c>
      <c r="B4413" t="str">
        <f t="shared" si="205"/>
        <v>ZK114.K312.Analysis code</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4">
      <c r="A4414" t="s">
        <v>4945</v>
      </c>
      <c r="B4414" t="str">
        <f t="shared" si="205"/>
        <v>ZK114.K313.Analysis code</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4">
      <c r="A4415" t="s">
        <v>4946</v>
      </c>
      <c r="B4415" t="str">
        <f t="shared" si="205"/>
        <v>ZK114.K314.Analysis code</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4">
      <c r="A4416" t="s">
        <v>4947</v>
      </c>
      <c r="B4416" t="str">
        <f t="shared" si="205"/>
        <v>ZK114.K315.Analysis code</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4">
      <c r="A4417" t="s">
        <v>4948</v>
      </c>
      <c r="B4417" t="str">
        <f t="shared" si="205"/>
        <v>ZK114.K316.Analysis code</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4">
      <c r="A4418" t="s">
        <v>4949</v>
      </c>
      <c r="B4418" t="str">
        <f t="shared" si="205"/>
        <v>ZK114.K317.Analysis code</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4">
      <c r="A4419" t="s">
        <v>4950</v>
      </c>
      <c r="B4419" t="str">
        <f t="shared" ref="B4419:B4482" si="208">+A4419&amp;"."&amp;$A$1</f>
        <v>ZK114.K318.Analysis code</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4">
      <c r="A4420" t="s">
        <v>4951</v>
      </c>
      <c r="B4420" t="str">
        <f t="shared" si="208"/>
        <v>ZK114.K319.Analysis code</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4">
      <c r="A4421" t="s">
        <v>4952</v>
      </c>
      <c r="B4421" t="str">
        <f t="shared" si="208"/>
        <v>ZK114.K320.Analysis code</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4">
      <c r="A4422" t="s">
        <v>4953</v>
      </c>
      <c r="B4422" t="str">
        <f t="shared" si="208"/>
        <v>ZK114.K321.Analysis code</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4">
      <c r="A4423" t="s">
        <v>4954</v>
      </c>
      <c r="B4423" t="str">
        <f t="shared" si="208"/>
        <v>ZK114.K322.Analysis code</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4">
      <c r="A4424" t="s">
        <v>4955</v>
      </c>
      <c r="B4424" t="str">
        <f t="shared" si="208"/>
        <v>ZK114.K323.Analysis code</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4">
      <c r="A4425" t="s">
        <v>4956</v>
      </c>
      <c r="B4425" t="str">
        <f t="shared" si="208"/>
        <v>ZK114.K324.Analysis code</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4">
      <c r="A4426" t="s">
        <v>4957</v>
      </c>
      <c r="B4426" t="str">
        <f t="shared" si="208"/>
        <v>ZK114.K325.Analysis code</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4">
      <c r="A4427" t="s">
        <v>4958</v>
      </c>
      <c r="B4427" t="str">
        <f t="shared" si="208"/>
        <v>ZK114.K326.Analysis code</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4">
      <c r="A4428" t="s">
        <v>4959</v>
      </c>
      <c r="B4428" t="str">
        <f t="shared" si="208"/>
        <v>ZK114.K327.Analysis code</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4">
      <c r="A4429" t="s">
        <v>4960</v>
      </c>
      <c r="B4429" t="str">
        <f t="shared" si="208"/>
        <v>ZK114.K328.Analysis code</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4">
      <c r="A4430" t="s">
        <v>4961</v>
      </c>
      <c r="B4430" t="str">
        <f t="shared" si="208"/>
        <v>ZK114.K329.Analysis code</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4">
      <c r="A4431" t="s">
        <v>4962</v>
      </c>
      <c r="B4431" t="str">
        <f t="shared" si="208"/>
        <v>ZK114.K330.Analysis code</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4">
      <c r="A4432" t="s">
        <v>4963</v>
      </c>
      <c r="B4432" t="str">
        <f t="shared" si="208"/>
        <v>ZK114.K331.Analysis code</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4">
      <c r="A4433" t="s">
        <v>4964</v>
      </c>
      <c r="B4433" t="str">
        <f t="shared" si="208"/>
        <v>ZK114.K332.Analysis code</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4">
      <c r="A4434" t="s">
        <v>4965</v>
      </c>
      <c r="B4434" t="str">
        <f t="shared" si="208"/>
        <v>ZK114.K333.Analysis code</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4">
      <c r="A4435" t="s">
        <v>4966</v>
      </c>
      <c r="B4435" t="str">
        <f t="shared" si="208"/>
        <v>ZK114.K334.Analysis code</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4">
      <c r="A4436" t="s">
        <v>4967</v>
      </c>
      <c r="B4436" t="str">
        <f t="shared" si="208"/>
        <v>ZK114.K335.Analysis code</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4">
      <c r="A4437" t="s">
        <v>4968</v>
      </c>
      <c r="B4437" t="str">
        <f t="shared" si="208"/>
        <v>ZK114.K336.Analysis code</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4">
      <c r="A4438" t="s">
        <v>4969</v>
      </c>
      <c r="B4438" t="str">
        <f t="shared" si="208"/>
        <v>ZK114.K337.Analysis code</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4">
      <c r="A4439" t="s">
        <v>4970</v>
      </c>
      <c r="B4439" t="str">
        <f t="shared" si="208"/>
        <v>ZK114.K338.Analysis code</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4">
      <c r="A4440" t="s">
        <v>4971</v>
      </c>
      <c r="B4440" t="str">
        <f t="shared" si="208"/>
        <v>ZK114.K339.Analysis code</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4">
      <c r="A4441" t="s">
        <v>4972</v>
      </c>
      <c r="B4441" t="str">
        <f t="shared" si="208"/>
        <v>ZK114.K340.Analysis code</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4">
      <c r="A4442" t="s">
        <v>4973</v>
      </c>
      <c r="B4442" t="str">
        <f t="shared" si="208"/>
        <v>ZK114.K341.Analysis code</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4">
      <c r="A4443" t="s">
        <v>4974</v>
      </c>
      <c r="B4443" t="str">
        <f t="shared" si="208"/>
        <v>ZK114.K342.Analysis code</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4">
      <c r="A4444" t="s">
        <v>4975</v>
      </c>
      <c r="B4444" t="str">
        <f t="shared" si="208"/>
        <v>ZK114.K343.Analysis code</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4">
      <c r="A4445" t="s">
        <v>4976</v>
      </c>
      <c r="B4445" t="str">
        <f t="shared" si="208"/>
        <v>ZK114.K344.Analysis code</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4">
      <c r="A4446" t="s">
        <v>4977</v>
      </c>
      <c r="B4446" t="str">
        <f t="shared" si="208"/>
        <v>ZK114.K345.Analysis code</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4">
      <c r="A4447" t="s">
        <v>4978</v>
      </c>
      <c r="B4447" t="str">
        <f t="shared" si="208"/>
        <v>ZK114.K346.Analysis code</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4">
      <c r="A4448" t="s">
        <v>4979</v>
      </c>
      <c r="B4448" t="str">
        <f t="shared" si="208"/>
        <v>ZK114.K347.Analysis code</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4">
      <c r="A4449" t="s">
        <v>4980</v>
      </c>
      <c r="B4449" t="str">
        <f t="shared" si="208"/>
        <v>ZK114.K348.Analysis code</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4">
      <c r="A4450" t="s">
        <v>4981</v>
      </c>
      <c r="B4450" t="str">
        <f t="shared" si="208"/>
        <v>ZK114.K349.Analysis code</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4">
      <c r="A4451" t="s">
        <v>4982</v>
      </c>
      <c r="B4451" t="str">
        <f t="shared" si="208"/>
        <v>ZK114.K350.Analysis code</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4">
      <c r="A4452" t="s">
        <v>4983</v>
      </c>
      <c r="B4452" t="str">
        <f t="shared" si="208"/>
        <v>ZK114.K351.Analysis code</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4">
      <c r="A4453" t="s">
        <v>4984</v>
      </c>
      <c r="B4453" t="str">
        <f t="shared" si="208"/>
        <v>ZK114.K352.Analysis code</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4">
      <c r="A4454" t="s">
        <v>4985</v>
      </c>
      <c r="B4454" t="str">
        <f t="shared" si="208"/>
        <v>ZK114.K353.Analysis code</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4">
      <c r="A4455" t="s">
        <v>4986</v>
      </c>
      <c r="B4455" t="str">
        <f t="shared" si="208"/>
        <v>ZK114.K354.Analysis code</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4">
      <c r="A4456" t="s">
        <v>4987</v>
      </c>
      <c r="B4456" t="str">
        <f t="shared" si="208"/>
        <v>ZK114.K355.Analysis code</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4">
      <c r="A4457" t="s">
        <v>4988</v>
      </c>
      <c r="B4457" t="str">
        <f t="shared" si="208"/>
        <v>ZK114.K356.Analysis code</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4">
      <c r="A4458" t="s">
        <v>4989</v>
      </c>
      <c r="B4458" t="str">
        <f t="shared" si="208"/>
        <v>ZK114.K357.Analysis code</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4">
      <c r="A4459" t="s">
        <v>4990</v>
      </c>
      <c r="B4459" t="str">
        <f t="shared" si="208"/>
        <v>ZK114.K358.Analysis code</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4">
      <c r="A4460" t="s">
        <v>4991</v>
      </c>
      <c r="B4460" t="str">
        <f t="shared" si="208"/>
        <v>ZK114.K359.Analysis code</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4">
      <c r="A4461" t="s">
        <v>4992</v>
      </c>
      <c r="B4461" t="str">
        <f t="shared" si="208"/>
        <v>ZK114.K360.Analysis code</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4">
      <c r="A4462" t="s">
        <v>4993</v>
      </c>
      <c r="B4462" t="str">
        <f t="shared" si="208"/>
        <v>ZK114.K361.Analysis code</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4">
      <c r="A4463" t="s">
        <v>4994</v>
      </c>
      <c r="B4463" t="str">
        <f t="shared" si="208"/>
        <v>ZK114.K362.Analysis code</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4">
      <c r="A4464" t="s">
        <v>4995</v>
      </c>
      <c r="B4464" t="str">
        <f t="shared" si="208"/>
        <v>ZK114.K363.Analysis code</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4">
      <c r="A4465" t="s">
        <v>4996</v>
      </c>
      <c r="B4465" t="str">
        <f t="shared" si="208"/>
        <v>ZK114.K364.Analysis code</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4">
      <c r="A4466" t="s">
        <v>4997</v>
      </c>
      <c r="B4466" t="str">
        <f t="shared" si="208"/>
        <v>ZK114.K365.Analysis code</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4">
      <c r="A4467" t="s">
        <v>4998</v>
      </c>
      <c r="B4467" t="str">
        <f t="shared" si="208"/>
        <v>ZK114.K366.Analysis code</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4">
      <c r="A4468" t="s">
        <v>4999</v>
      </c>
      <c r="B4468" t="str">
        <f t="shared" si="208"/>
        <v>ZK114.K367.Analysis code</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4">
      <c r="A4469" t="s">
        <v>5000</v>
      </c>
      <c r="B4469" t="str">
        <f t="shared" si="208"/>
        <v>ZK114.K368.Analysis code</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4">
      <c r="A4470" t="s">
        <v>5001</v>
      </c>
      <c r="B4470" t="str">
        <f t="shared" si="208"/>
        <v>ZK114.K369.Analysis code</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4">
      <c r="A4471" t="s">
        <v>5002</v>
      </c>
      <c r="B4471" t="str">
        <f t="shared" si="208"/>
        <v>ZK114.K370.Analysis code</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4">
      <c r="A4472" t="s">
        <v>5003</v>
      </c>
      <c r="B4472" t="str">
        <f t="shared" si="208"/>
        <v>ZK114.K371.Analysis code</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4">
      <c r="A4473" t="s">
        <v>5004</v>
      </c>
      <c r="B4473" t="str">
        <f t="shared" si="208"/>
        <v>ZK114.K372.Analysis code</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4">
      <c r="A4474" t="s">
        <v>5005</v>
      </c>
      <c r="B4474" t="str">
        <f t="shared" si="208"/>
        <v>ZK114.K373.Analysis code</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4">
      <c r="A4475" t="s">
        <v>5006</v>
      </c>
      <c r="B4475" t="str">
        <f t="shared" si="208"/>
        <v>ZK114.K374.Analysis code</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4">
      <c r="A4476" t="s">
        <v>5007</v>
      </c>
      <c r="B4476" t="str">
        <f t="shared" si="208"/>
        <v>ZK114.K375.Analysis code</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4">
      <c r="A4477" t="s">
        <v>5008</v>
      </c>
      <c r="B4477" t="str">
        <f t="shared" si="208"/>
        <v>ZK114.K376.Analysis code</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4">
      <c r="A4478" t="s">
        <v>5009</v>
      </c>
      <c r="B4478" t="str">
        <f t="shared" si="208"/>
        <v>ZK114.K377.Analysis code</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4">
      <c r="A4479" t="s">
        <v>5010</v>
      </c>
      <c r="B4479" t="str">
        <f t="shared" si="208"/>
        <v>ZK114.K378.Analysis code</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4">
      <c r="A4480" t="s">
        <v>5011</v>
      </c>
      <c r="B4480" t="str">
        <f t="shared" si="208"/>
        <v>ZK114.K379.Analysis code</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4">
      <c r="A4481" t="s">
        <v>5012</v>
      </c>
      <c r="B4481" t="str">
        <f t="shared" si="208"/>
        <v>ZK114.K380.Analysis code</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4">
      <c r="A4482" t="s">
        <v>5013</v>
      </c>
      <c r="B4482" t="str">
        <f t="shared" si="208"/>
        <v>ZK114.K381.Analysis code</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4">
      <c r="A4483" t="s">
        <v>5014</v>
      </c>
      <c r="B4483" t="str">
        <f t="shared" ref="B4483:B4500" si="211">+A4483&amp;"."&amp;$A$1</f>
        <v>ZK114.K382.Analysis code</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4">
      <c r="A4484" t="s">
        <v>5015</v>
      </c>
      <c r="B4484" t="str">
        <f t="shared" si="211"/>
        <v>ZK114.K383.Analysis code</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4">
      <c r="A4485" t="s">
        <v>5016</v>
      </c>
      <c r="B4485" t="str">
        <f t="shared" si="211"/>
        <v>ZK114.K384.Analysis code</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4">
      <c r="A4486" t="s">
        <v>5017</v>
      </c>
      <c r="B4486" t="str">
        <f t="shared" si="211"/>
        <v>ZK114.K385.Analysis code</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4">
      <c r="A4487" t="s">
        <v>5018</v>
      </c>
      <c r="B4487" t="str">
        <f t="shared" si="211"/>
        <v>ZK114.K386.Analysis code</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4">
      <c r="A4488" t="s">
        <v>5019</v>
      </c>
      <c r="B4488" t="str">
        <f t="shared" si="211"/>
        <v>ZK114.K387.Analysis code</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4">
      <c r="A4489" t="s">
        <v>5020</v>
      </c>
      <c r="B4489" t="str">
        <f t="shared" si="211"/>
        <v>ZK114.K388.Analysis code</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4">
      <c r="A4490" t="s">
        <v>5021</v>
      </c>
      <c r="B4490" t="str">
        <f t="shared" si="211"/>
        <v>ZK114.K389.Analysis code</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4">
      <c r="A4491" t="s">
        <v>5022</v>
      </c>
      <c r="B4491" t="str">
        <f t="shared" si="211"/>
        <v>ZK114.K390.Analysis code</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4">
      <c r="A4492" t="s">
        <v>5023</v>
      </c>
      <c r="B4492" t="str">
        <f t="shared" si="211"/>
        <v>ZK114.K391.Analysis code</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4">
      <c r="A4493" t="s">
        <v>5024</v>
      </c>
      <c r="B4493" t="str">
        <f t="shared" si="211"/>
        <v>ZK114.K392.Analysis code</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4">
      <c r="A4494" t="s">
        <v>5025</v>
      </c>
      <c r="B4494" t="str">
        <f t="shared" si="211"/>
        <v>ZK114.K393.Analysis code</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4">
      <c r="A4495" t="s">
        <v>5026</v>
      </c>
      <c r="B4495" t="str">
        <f t="shared" si="211"/>
        <v>ZK114.K394.Analysis code</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4">
      <c r="A4496" t="s">
        <v>5027</v>
      </c>
      <c r="B4496" t="str">
        <f t="shared" si="211"/>
        <v>ZK114.K395.Analysis code</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4">
      <c r="A4497" t="s">
        <v>5028</v>
      </c>
      <c r="B4497" t="str">
        <f t="shared" si="211"/>
        <v>ZK114.K396.Analysis code</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4">
      <c r="A4498" t="s">
        <v>5029</v>
      </c>
      <c r="B4498" t="str">
        <f t="shared" si="211"/>
        <v>ZK114.K397.Analysis code</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4">
      <c r="A4499" t="s">
        <v>5030</v>
      </c>
      <c r="B4499" t="str">
        <f t="shared" si="211"/>
        <v>ZK114.K398.Analysis code</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4">
      <c r="A4500" t="s">
        <v>5031</v>
      </c>
      <c r="B4500" t="str">
        <f t="shared" si="211"/>
        <v>ZK114.K399.Analysis code</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4">
      <c r="O4501" t="s">
        <v>532</v>
      </c>
      <c r="P4501" s="611" t="s">
        <v>517</v>
      </c>
      <c r="R4501" t="str">
        <f t="shared" si="212"/>
        <v/>
      </c>
      <c r="S4501">
        <f t="shared" si="213"/>
        <v>0</v>
      </c>
      <c r="T4501">
        <f t="shared" si="213"/>
        <v>0</v>
      </c>
      <c r="U4501">
        <f t="shared" si="213"/>
        <v>0</v>
      </c>
    </row>
    <row r="4502" spans="1:21" ht="15" thickBot="1" x14ac:dyDescent="0.45">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234375" defaultRowHeight="14.6" x14ac:dyDescent="0.4"/>
  <cols>
    <col min="1" max="16384" width="9.15234375" style="141"/>
  </cols>
  <sheetData>
    <row r="1" spans="1:10" x14ac:dyDescent="0.4">
      <c r="A1" s="693"/>
      <c r="B1" s="693" t="s">
        <v>5088</v>
      </c>
      <c r="C1" s="693"/>
      <c r="D1" s="693"/>
      <c r="E1" s="693" t="s">
        <v>5089</v>
      </c>
      <c r="F1" s="693"/>
      <c r="G1" s="693"/>
      <c r="H1" s="693"/>
      <c r="I1" s="693"/>
      <c r="J1" s="693"/>
    </row>
    <row r="2" spans="1:10" x14ac:dyDescent="0.4">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4">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4">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4">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4">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4">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4">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4">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4">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4">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4">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4">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4">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4">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4">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3" sqref="C3"/>
    </sheetView>
  </sheetViews>
  <sheetFormatPr defaultColWidth="9.15234375" defaultRowHeight="14.6" x14ac:dyDescent="0.4"/>
  <cols>
    <col min="1" max="1" width="12.15234375" style="156" customWidth="1"/>
    <col min="2" max="2" width="20.84375" style="141" customWidth="1"/>
    <col min="3" max="3" width="39.3046875" style="141" customWidth="1"/>
    <col min="4" max="4" width="14.69140625" style="141" customWidth="1"/>
    <col min="5" max="6" width="9.15234375" style="141"/>
  </cols>
  <sheetData>
    <row r="2" spans="1:6" ht="8.5" customHeight="1" x14ac:dyDescent="0.4">
      <c r="A2" s="154"/>
      <c r="B2" s="24"/>
      <c r="C2" s="24"/>
    </row>
    <row r="3" spans="1:6" s="3" customFormat="1" ht="21.25" customHeight="1" x14ac:dyDescent="0.4">
      <c r="A3" s="155" t="s">
        <v>11</v>
      </c>
      <c r="B3" s="29"/>
      <c r="C3" s="152" t="s">
        <v>5093</v>
      </c>
      <c r="D3" s="159"/>
      <c r="E3" s="159"/>
      <c r="F3" s="146"/>
    </row>
    <row r="4" spans="1:6" ht="8.5" customHeight="1" x14ac:dyDescent="0.4">
      <c r="A4" s="154"/>
      <c r="B4" s="24"/>
      <c r="C4" s="24"/>
      <c r="D4" s="160"/>
      <c r="E4" s="160"/>
    </row>
    <row r="5" spans="1:6" s="3" customFormat="1" ht="21.25" customHeight="1" x14ac:dyDescent="0.4">
      <c r="A5" s="155" t="s">
        <v>10</v>
      </c>
      <c r="B5" s="29"/>
      <c r="C5" s="152" t="s">
        <v>5094</v>
      </c>
      <c r="D5" s="161"/>
      <c r="E5" s="161"/>
      <c r="F5" s="146"/>
    </row>
    <row r="6" spans="1:6" ht="8.5" customHeight="1" x14ac:dyDescent="0.4">
      <c r="A6" s="154"/>
      <c r="B6" s="24"/>
      <c r="C6" s="24"/>
      <c r="D6" s="160"/>
      <c r="E6" s="160"/>
    </row>
    <row r="7" spans="1:6" s="3" customFormat="1" ht="21.25" customHeight="1" x14ac:dyDescent="0.4">
      <c r="A7" s="155" t="s">
        <v>12</v>
      </c>
      <c r="B7" s="29"/>
      <c r="C7" s="153" t="s">
        <v>39</v>
      </c>
      <c r="D7" s="161"/>
      <c r="E7" s="161"/>
      <c r="F7" s="146"/>
    </row>
    <row r="8" spans="1:6" ht="8.5" customHeight="1" x14ac:dyDescent="0.4">
      <c r="A8" s="154"/>
      <c r="B8" s="24"/>
      <c r="C8" s="24"/>
      <c r="D8" s="160"/>
      <c r="E8" s="160"/>
    </row>
    <row r="9" spans="1:6" s="2" customFormat="1" ht="21.25" customHeight="1" x14ac:dyDescent="0.4">
      <c r="A9" s="155" t="s">
        <v>13</v>
      </c>
      <c r="B9" s="35"/>
      <c r="C9" s="153" t="s">
        <v>39</v>
      </c>
      <c r="D9" s="161"/>
      <c r="E9" s="161"/>
      <c r="F9" s="145"/>
    </row>
    <row r="10" spans="1:6" ht="8.15" customHeight="1" x14ac:dyDescent="0.4">
      <c r="A10" s="154"/>
      <c r="B10" s="24"/>
      <c r="C10" s="24"/>
      <c r="D10" s="160"/>
      <c r="E10" s="160"/>
    </row>
    <row r="11" spans="1:6" s="2" customFormat="1" ht="20.9" customHeight="1" x14ac:dyDescent="0.4">
      <c r="A11" s="155" t="s">
        <v>14</v>
      </c>
      <c r="B11" s="35"/>
      <c r="C11" s="153" t="s">
        <v>39</v>
      </c>
      <c r="D11" s="161"/>
      <c r="E11" s="161"/>
      <c r="F11" s="145"/>
    </row>
    <row r="12" spans="1:6" s="2" customFormat="1" ht="8.15" customHeight="1" x14ac:dyDescent="0.4">
      <c r="A12" s="155"/>
      <c r="B12" s="35"/>
      <c r="C12" s="161"/>
      <c r="D12" s="161"/>
      <c r="E12" s="161"/>
      <c r="F12" s="145"/>
    </row>
    <row r="13" spans="1:6" s="2" customFormat="1" ht="20.25" customHeight="1" x14ac:dyDescent="0.4">
      <c r="A13" s="155" t="s">
        <v>7</v>
      </c>
      <c r="B13" s="35"/>
      <c r="C13" s="153"/>
      <c r="D13" s="161"/>
      <c r="E13" s="161"/>
      <c r="F13" s="145"/>
    </row>
    <row r="14" spans="1:6" s="2" customFormat="1" ht="8.15" customHeight="1" x14ac:dyDescent="0.4">
      <c r="A14" s="155"/>
      <c r="B14" s="35"/>
      <c r="C14" s="161"/>
      <c r="D14" s="161"/>
      <c r="E14" s="161"/>
      <c r="F14" s="145"/>
    </row>
    <row r="15" spans="1:6" s="2" customFormat="1" ht="20.9" customHeight="1" x14ac:dyDescent="0.4">
      <c r="A15" s="155" t="s">
        <v>43</v>
      </c>
      <c r="B15" s="35"/>
      <c r="C15" s="153" t="s">
        <v>39</v>
      </c>
      <c r="D15" s="161"/>
      <c r="E15" s="161"/>
      <c r="F15" s="145"/>
    </row>
    <row r="16" spans="1:6" ht="7.5" customHeight="1" x14ac:dyDescent="0.4">
      <c r="E16" s="160"/>
      <c r="F16" s="160"/>
    </row>
    <row r="17" spans="1:9" ht="22.5" customHeight="1" x14ac:dyDescent="0.4">
      <c r="A17" s="155" t="s">
        <v>265</v>
      </c>
      <c r="B17" s="35"/>
      <c r="C17" s="434" t="s">
        <v>35</v>
      </c>
      <c r="E17" s="160"/>
      <c r="F17" s="160"/>
    </row>
    <row r="18" spans="1:9" ht="22.5" customHeight="1" x14ac:dyDescent="0.4">
      <c r="C18" s="435"/>
      <c r="E18" s="160"/>
      <c r="F18" s="160"/>
    </row>
    <row r="19" spans="1:9" ht="22.5" customHeight="1" x14ac:dyDescent="0.4">
      <c r="C19" s="435"/>
      <c r="E19" s="160"/>
      <c r="F19" s="160"/>
    </row>
    <row r="20" spans="1:9" ht="22.5" customHeight="1" x14ac:dyDescent="0.4">
      <c r="C20" s="436"/>
      <c r="E20" s="160"/>
      <c r="F20" s="160"/>
    </row>
    <row r="21" spans="1:9" ht="22.5" customHeight="1" x14ac:dyDescent="0.4">
      <c r="E21" s="160"/>
      <c r="F21" s="160"/>
    </row>
    <row r="22" spans="1:9" ht="22.5" customHeight="1" x14ac:dyDescent="0.4">
      <c r="A22" s="164"/>
      <c r="B22" s="165"/>
      <c r="C22" s="165" t="s">
        <v>37</v>
      </c>
      <c r="D22" s="165"/>
      <c r="E22" s="162"/>
      <c r="F22" s="162"/>
      <c r="G22" s="1"/>
      <c r="H22" s="1"/>
      <c r="I22" s="1"/>
    </row>
    <row r="23" spans="1:9" ht="15" customHeight="1" x14ac:dyDescent="0.4">
      <c r="A23" s="157" t="s">
        <v>38</v>
      </c>
      <c r="B23" s="158" t="s">
        <v>39</v>
      </c>
      <c r="C23" s="158" t="s">
        <v>35</v>
      </c>
      <c r="D23" s="158" t="s">
        <v>40</v>
      </c>
      <c r="E23" s="163"/>
      <c r="F23" s="163"/>
      <c r="G23" s="1"/>
      <c r="H23" s="1"/>
      <c r="I23" s="1"/>
    </row>
    <row r="24" spans="1:9" ht="15" customHeight="1" x14ac:dyDescent="0.4">
      <c r="A24" s="154"/>
      <c r="B24" s="24"/>
      <c r="C24" s="24"/>
      <c r="D24" s="24"/>
      <c r="E24" s="24"/>
      <c r="F24" s="24"/>
      <c r="G24" s="1"/>
      <c r="H24" s="1"/>
      <c r="I24" s="1"/>
    </row>
    <row r="25" spans="1:9" ht="15" customHeight="1" x14ac:dyDescent="0.4">
      <c r="A25" s="154"/>
      <c r="B25" s="24"/>
      <c r="C25" s="24"/>
      <c r="D25" s="749"/>
      <c r="E25" s="24"/>
      <c r="F25" s="24"/>
      <c r="G25" s="1"/>
      <c r="H25" s="1"/>
      <c r="I25" s="1"/>
    </row>
    <row r="26" spans="1:9" ht="15" customHeight="1" x14ac:dyDescent="0.4">
      <c r="A26" s="154"/>
      <c r="B26" s="24"/>
      <c r="C26" s="24"/>
      <c r="D26" s="24"/>
      <c r="E26" s="24"/>
      <c r="F26" s="24"/>
      <c r="G26" s="1"/>
      <c r="H26" s="1"/>
      <c r="I26" s="1"/>
    </row>
    <row r="27" spans="1:9" ht="15" customHeight="1" x14ac:dyDescent="0.4">
      <c r="A27" s="154"/>
      <c r="B27" s="24"/>
      <c r="C27" s="24"/>
      <c r="D27" s="24"/>
      <c r="E27" s="24"/>
      <c r="F27" s="24"/>
      <c r="G27" s="1"/>
      <c r="H27" s="1"/>
      <c r="I27" s="1"/>
    </row>
    <row r="28" spans="1:9" ht="15" customHeight="1" x14ac:dyDescent="0.4">
      <c r="A28" s="154"/>
      <c r="B28" s="24"/>
      <c r="C28" s="24"/>
      <c r="D28" s="24"/>
      <c r="E28" s="24"/>
      <c r="F28" s="24"/>
      <c r="G28" s="1"/>
      <c r="H28" s="1"/>
      <c r="I28" s="1"/>
    </row>
    <row r="29" spans="1:9" ht="15" customHeight="1" x14ac:dyDescent="0.4">
      <c r="A29" s="154"/>
      <c r="B29" s="24"/>
      <c r="C29" s="24"/>
      <c r="D29" s="24"/>
      <c r="E29" s="24"/>
      <c r="F29" s="24"/>
      <c r="G29" s="1"/>
      <c r="H29" s="1"/>
      <c r="I29" s="1"/>
    </row>
    <row r="30" spans="1:9" ht="15" customHeight="1" x14ac:dyDescent="0.4">
      <c r="A30" s="154"/>
      <c r="B30" s="24"/>
      <c r="C30" s="24"/>
      <c r="D30" s="24"/>
      <c r="E30" s="24"/>
      <c r="F30" s="24"/>
      <c r="G30" s="1"/>
      <c r="H30" s="1"/>
      <c r="I30" s="1"/>
    </row>
    <row r="31" spans="1:9" ht="15" customHeight="1" x14ac:dyDescent="0.4">
      <c r="A31" s="154"/>
      <c r="B31" s="24"/>
      <c r="C31" s="24"/>
      <c r="D31" s="24"/>
      <c r="E31" s="24"/>
      <c r="F31" s="24"/>
      <c r="G31" s="1"/>
      <c r="H31" s="1"/>
      <c r="I31" s="1"/>
    </row>
    <row r="32" spans="1:9" ht="15" customHeight="1" x14ac:dyDescent="0.4">
      <c r="A32" s="154"/>
      <c r="B32" s="24"/>
      <c r="C32" s="24"/>
      <c r="D32" s="24"/>
      <c r="E32" s="24"/>
      <c r="F32" s="24"/>
      <c r="G32" s="1"/>
      <c r="H32" s="1"/>
      <c r="I32" s="1"/>
    </row>
    <row r="33" spans="1:9" ht="15" customHeight="1" x14ac:dyDescent="0.4">
      <c r="A33" s="154"/>
      <c r="B33" s="24"/>
      <c r="C33" s="24"/>
      <c r="D33" s="24"/>
      <c r="E33" s="24"/>
      <c r="F33" s="24"/>
      <c r="G33" s="1"/>
      <c r="H33" s="1"/>
      <c r="I33" s="1"/>
    </row>
    <row r="34" spans="1:9" ht="15" customHeight="1" x14ac:dyDescent="0.4">
      <c r="A34" s="154"/>
      <c r="B34" s="24"/>
      <c r="C34" s="24"/>
      <c r="D34" s="24"/>
      <c r="E34" s="24"/>
      <c r="F34" s="24"/>
      <c r="G34" s="1"/>
      <c r="H34" s="1"/>
      <c r="I34" s="1"/>
    </row>
    <row r="35" spans="1:9" ht="15" customHeight="1" x14ac:dyDescent="0.4">
      <c r="A35" s="154"/>
      <c r="B35" s="24"/>
      <c r="C35" s="24"/>
      <c r="D35" s="24"/>
      <c r="E35" s="24"/>
      <c r="F35" s="24"/>
      <c r="G35" s="1"/>
      <c r="H35" s="1"/>
      <c r="I35" s="1"/>
    </row>
    <row r="36" spans="1:9" ht="15" customHeight="1" x14ac:dyDescent="0.4">
      <c r="A36" s="154"/>
      <c r="B36" s="24"/>
      <c r="C36" s="24"/>
      <c r="D36" s="24"/>
      <c r="E36" s="24"/>
      <c r="F36" s="24"/>
      <c r="G36" s="1"/>
      <c r="H36" s="1"/>
      <c r="I36" s="1"/>
    </row>
    <row r="37" spans="1:9" ht="15" customHeight="1" x14ac:dyDescent="0.4">
      <c r="A37" s="154"/>
      <c r="B37" s="24"/>
      <c r="C37" s="24"/>
      <c r="D37" s="24"/>
      <c r="E37" s="24"/>
      <c r="F37" s="24"/>
      <c r="G37" s="1"/>
      <c r="H37" s="1"/>
      <c r="I37" s="1"/>
    </row>
    <row r="38" spans="1:9" ht="15" customHeight="1" x14ac:dyDescent="0.4">
      <c r="A38" s="154"/>
      <c r="B38" s="24"/>
      <c r="C38" s="24"/>
      <c r="D38" s="24"/>
      <c r="E38" s="24"/>
      <c r="F38" s="24"/>
      <c r="G38" s="1"/>
      <c r="H38" s="1"/>
      <c r="I38" s="1"/>
    </row>
    <row r="39" spans="1:9" ht="15" customHeight="1" x14ac:dyDescent="0.4">
      <c r="A39" s="154"/>
      <c r="B39" s="24"/>
      <c r="C39" s="24"/>
      <c r="D39" s="24"/>
      <c r="E39" s="24"/>
      <c r="F39" s="24"/>
      <c r="G39" s="1"/>
      <c r="H39" s="1"/>
      <c r="I39" s="1"/>
    </row>
    <row r="40" spans="1:9" ht="15" customHeight="1" x14ac:dyDescent="0.4">
      <c r="A40" s="154"/>
      <c r="B40" s="24"/>
      <c r="C40" s="24"/>
      <c r="D40" s="24"/>
      <c r="E40" s="24"/>
      <c r="F40" s="24"/>
      <c r="G40" s="1"/>
      <c r="H40" s="1"/>
      <c r="I40" s="1"/>
    </row>
    <row r="41" spans="1:9" ht="15" customHeight="1" x14ac:dyDescent="0.4">
      <c r="A41" s="154"/>
      <c r="B41" s="24"/>
      <c r="C41" s="24"/>
      <c r="D41" s="24"/>
      <c r="E41" s="24"/>
      <c r="F41" s="24"/>
      <c r="G41" s="1"/>
      <c r="H41" s="1"/>
      <c r="I41" s="1"/>
    </row>
    <row r="42" spans="1:9" ht="15" customHeight="1" x14ac:dyDescent="0.4">
      <c r="A42" s="154"/>
      <c r="B42" s="24"/>
      <c r="C42" s="24"/>
      <c r="D42" s="24"/>
      <c r="E42" s="24"/>
      <c r="F42" s="24"/>
      <c r="G42" s="1"/>
      <c r="H42" s="1"/>
      <c r="I42" s="1"/>
    </row>
    <row r="43" spans="1:9" ht="15" customHeight="1" x14ac:dyDescent="0.4">
      <c r="A43" s="154"/>
      <c r="B43" s="24"/>
      <c r="C43" s="24"/>
      <c r="D43" s="24"/>
      <c r="E43" s="24"/>
      <c r="F43" s="24"/>
      <c r="G43" s="1"/>
      <c r="H43" s="1"/>
      <c r="I43" s="1"/>
    </row>
    <row r="44" spans="1:9" ht="15" customHeight="1" x14ac:dyDescent="0.4">
      <c r="A44" s="154"/>
      <c r="B44" s="24"/>
      <c r="C44" s="24"/>
      <c r="D44" s="24"/>
      <c r="E44" s="24"/>
      <c r="F44" s="24"/>
      <c r="G44" s="1"/>
      <c r="H44" s="1"/>
      <c r="I44" s="1"/>
    </row>
    <row r="45" spans="1:9" ht="15" customHeight="1" x14ac:dyDescent="0.4">
      <c r="A45" s="154"/>
      <c r="B45" s="24"/>
      <c r="C45" s="24"/>
      <c r="D45" s="24"/>
      <c r="E45" s="24"/>
      <c r="F45" s="24"/>
      <c r="G45" s="1"/>
      <c r="H45" s="1"/>
      <c r="I45" s="1"/>
    </row>
    <row r="46" spans="1:9" ht="15" customHeight="1" x14ac:dyDescent="0.4">
      <c r="A46" s="154"/>
      <c r="B46" s="24"/>
      <c r="C46" s="24"/>
      <c r="D46" s="24"/>
      <c r="E46" s="24"/>
      <c r="F46" s="24"/>
      <c r="G46" s="1"/>
      <c r="H46" s="1"/>
      <c r="I46" s="1"/>
    </row>
    <row r="47" spans="1:9" ht="15" customHeight="1" x14ac:dyDescent="0.4">
      <c r="A47" s="154"/>
      <c r="B47" s="24"/>
      <c r="C47" s="24"/>
      <c r="D47" s="24"/>
      <c r="E47" s="24"/>
      <c r="F47" s="24"/>
      <c r="G47" s="1"/>
      <c r="H47" s="1"/>
      <c r="I47" s="1"/>
    </row>
    <row r="48" spans="1:9" ht="15" customHeight="1" x14ac:dyDescent="0.4">
      <c r="A48" s="154"/>
      <c r="B48" s="24"/>
      <c r="C48" s="24"/>
      <c r="D48" s="24"/>
      <c r="E48" s="24"/>
      <c r="F48" s="24"/>
      <c r="G48" s="1"/>
      <c r="H48" s="1"/>
      <c r="I48" s="1"/>
    </row>
    <row r="49" spans="1:9" ht="15" customHeight="1" x14ac:dyDescent="0.4">
      <c r="A49" s="154"/>
      <c r="B49" s="24"/>
      <c r="C49" s="24"/>
      <c r="D49" s="24"/>
      <c r="E49" s="24"/>
      <c r="F49" s="24"/>
      <c r="G49" s="1"/>
      <c r="H49" s="1"/>
      <c r="I49" s="1"/>
    </row>
    <row r="50" spans="1:9" ht="15" customHeight="1" x14ac:dyDescent="0.4">
      <c r="A50" s="154"/>
      <c r="B50" s="24"/>
      <c r="C50" s="24"/>
      <c r="D50" s="24"/>
      <c r="E50" s="24"/>
      <c r="F50" s="24"/>
      <c r="G50" s="1"/>
      <c r="H50" s="1"/>
      <c r="I50" s="1"/>
    </row>
    <row r="51" spans="1:9" ht="15" customHeight="1" x14ac:dyDescent="0.4">
      <c r="A51" s="154"/>
      <c r="B51" s="24"/>
      <c r="C51" s="24"/>
      <c r="D51" s="24"/>
      <c r="E51" s="24"/>
      <c r="F51" s="24"/>
      <c r="G51" s="1"/>
      <c r="H51" s="1"/>
      <c r="I51" s="1"/>
    </row>
    <row r="52" spans="1:9" x14ac:dyDescent="0.4">
      <c r="A52" s="154"/>
      <c r="B52" s="24"/>
      <c r="C52" s="24"/>
      <c r="D52" s="24"/>
      <c r="E52" s="24"/>
      <c r="F52" s="24"/>
      <c r="G52" s="1"/>
      <c r="H52" s="1"/>
      <c r="I52" s="1"/>
    </row>
    <row r="53" spans="1:9" x14ac:dyDescent="0.4">
      <c r="A53" s="154"/>
      <c r="B53" s="24"/>
      <c r="C53" s="24"/>
      <c r="D53" s="24"/>
      <c r="E53" s="24"/>
      <c r="F53" s="24"/>
      <c r="G53" s="1"/>
      <c r="H53" s="1"/>
      <c r="I53" s="1"/>
    </row>
    <row r="54" spans="1:9" x14ac:dyDescent="0.4">
      <c r="A54" s="154"/>
      <c r="B54" s="24"/>
      <c r="C54" s="24"/>
      <c r="D54" s="24"/>
      <c r="E54" s="24"/>
      <c r="F54" s="24"/>
      <c r="G54" s="1"/>
      <c r="H54" s="1"/>
      <c r="I54" s="1"/>
    </row>
    <row r="55" spans="1:9" x14ac:dyDescent="0.4">
      <c r="A55" s="154"/>
      <c r="B55" s="24"/>
      <c r="C55" s="24"/>
      <c r="D55" s="24"/>
      <c r="E55" s="24"/>
      <c r="F55" s="24"/>
      <c r="G55" s="1"/>
      <c r="H55" s="1"/>
      <c r="I55" s="1"/>
    </row>
    <row r="56" spans="1:9" x14ac:dyDescent="0.4">
      <c r="A56" s="154"/>
      <c r="B56" s="24"/>
      <c r="C56" s="24"/>
      <c r="D56" s="24"/>
      <c r="E56" s="24"/>
      <c r="F56" s="24"/>
      <c r="G56" s="1"/>
      <c r="H56" s="1"/>
      <c r="I56" s="1"/>
    </row>
    <row r="57" spans="1:9" x14ac:dyDescent="0.4">
      <c r="A57" s="154"/>
      <c r="B57" s="24"/>
      <c r="C57" s="24"/>
      <c r="D57" s="24"/>
      <c r="E57" s="24"/>
      <c r="F57" s="24"/>
      <c r="G57" s="1"/>
      <c r="H57" s="1"/>
      <c r="I57" s="1"/>
    </row>
    <row r="58" spans="1:9" x14ac:dyDescent="0.4">
      <c r="A58" s="154"/>
      <c r="B58" s="24"/>
      <c r="C58" s="24"/>
      <c r="D58" s="24"/>
      <c r="E58" s="24"/>
      <c r="F58" s="24"/>
      <c r="G58" s="1"/>
      <c r="H58" s="1"/>
      <c r="I58" s="1"/>
    </row>
    <row r="59" spans="1:9" x14ac:dyDescent="0.4">
      <c r="A59" s="154"/>
      <c r="B59" s="24"/>
      <c r="C59" s="24"/>
      <c r="D59" s="24"/>
      <c r="E59" s="24"/>
      <c r="F59" s="24"/>
      <c r="G59" s="1"/>
      <c r="H59" s="1"/>
      <c r="I59" s="1"/>
    </row>
    <row r="60" spans="1:9" x14ac:dyDescent="0.4">
      <c r="A60" s="154"/>
      <c r="B60" s="24"/>
      <c r="C60" s="24"/>
      <c r="D60" s="24"/>
      <c r="E60" s="24"/>
      <c r="F60" s="24"/>
      <c r="G60" s="1"/>
      <c r="H60" s="1"/>
      <c r="I60" s="1"/>
    </row>
    <row r="61" spans="1:9" x14ac:dyDescent="0.4">
      <c r="A61" s="154"/>
      <c r="B61" s="24"/>
      <c r="C61" s="24"/>
      <c r="D61" s="24"/>
      <c r="E61" s="24"/>
      <c r="F61" s="24"/>
      <c r="G61" s="1"/>
      <c r="H61" s="1"/>
      <c r="I61" s="1"/>
    </row>
    <row r="62" spans="1:9" x14ac:dyDescent="0.4">
      <c r="A62" s="154"/>
      <c r="B62" s="24"/>
      <c r="C62" s="24"/>
      <c r="D62" s="24"/>
      <c r="E62" s="24"/>
      <c r="F62" s="24"/>
      <c r="G62" s="1"/>
      <c r="H62" s="1"/>
      <c r="I62" s="1"/>
    </row>
    <row r="63" spans="1:9" x14ac:dyDescent="0.4">
      <c r="A63" s="154"/>
      <c r="B63" s="24"/>
      <c r="C63" s="24"/>
      <c r="D63" s="24"/>
      <c r="E63" s="24"/>
      <c r="F63" s="24"/>
      <c r="G63" s="1"/>
      <c r="H63" s="1"/>
      <c r="I63" s="1"/>
    </row>
    <row r="64" spans="1:9" x14ac:dyDescent="0.4">
      <c r="A64" s="154"/>
      <c r="B64" s="24"/>
      <c r="C64" s="24"/>
      <c r="D64" s="24"/>
      <c r="E64" s="24"/>
      <c r="F64" s="24"/>
      <c r="G64" s="1"/>
      <c r="H64" s="1"/>
      <c r="I64" s="1"/>
    </row>
    <row r="65" spans="1:9" x14ac:dyDescent="0.4">
      <c r="A65" s="154"/>
      <c r="B65" s="24"/>
      <c r="C65" s="24"/>
      <c r="D65" s="24"/>
      <c r="E65" s="24"/>
      <c r="F65" s="24"/>
      <c r="G65" s="1"/>
      <c r="H65" s="1"/>
      <c r="I65" s="1"/>
    </row>
    <row r="66" spans="1:9" x14ac:dyDescent="0.4">
      <c r="A66" s="154"/>
      <c r="B66" s="24"/>
      <c r="C66" s="24"/>
      <c r="D66" s="24"/>
      <c r="E66" s="24"/>
      <c r="F66" s="24"/>
      <c r="G66" s="1"/>
      <c r="H66" s="1"/>
      <c r="I66" s="1"/>
    </row>
    <row r="67" spans="1:9" x14ac:dyDescent="0.4">
      <c r="A67" s="154"/>
      <c r="B67" s="24"/>
      <c r="C67" s="24"/>
      <c r="D67" s="24"/>
      <c r="E67" s="24"/>
      <c r="F67" s="24"/>
      <c r="G67" s="1"/>
      <c r="H67" s="1"/>
      <c r="I67" s="1"/>
    </row>
    <row r="68" spans="1:9" x14ac:dyDescent="0.4">
      <c r="A68" s="154"/>
      <c r="B68" s="24"/>
      <c r="C68" s="24"/>
      <c r="D68" s="24"/>
      <c r="E68" s="24"/>
      <c r="F68" s="24"/>
      <c r="G68" s="1"/>
      <c r="H68" s="1"/>
      <c r="I68" s="1"/>
    </row>
    <row r="69" spans="1:9" x14ac:dyDescent="0.4">
      <c r="A69" s="154"/>
      <c r="B69" s="24"/>
      <c r="C69" s="24"/>
      <c r="D69" s="24"/>
      <c r="E69" s="24"/>
      <c r="F69" s="24"/>
      <c r="G69" s="1"/>
      <c r="H69" s="1"/>
      <c r="I69" s="1"/>
    </row>
    <row r="70" spans="1:9" x14ac:dyDescent="0.4">
      <c r="A70" s="154"/>
      <c r="B70" s="24"/>
      <c r="C70" s="24"/>
      <c r="D70" s="24"/>
      <c r="E70" s="24"/>
      <c r="F70" s="24"/>
      <c r="G70" s="1"/>
      <c r="H70" s="1"/>
      <c r="I70" s="1"/>
    </row>
    <row r="71" spans="1:9" x14ac:dyDescent="0.4">
      <c r="A71" s="154"/>
      <c r="B71" s="24"/>
      <c r="C71" s="24"/>
      <c r="D71" s="24"/>
      <c r="E71" s="24"/>
      <c r="F71" s="24"/>
      <c r="G71" s="1"/>
      <c r="H71" s="1"/>
      <c r="I71" s="1"/>
    </row>
    <row r="72" spans="1:9" x14ac:dyDescent="0.4">
      <c r="A72" s="154"/>
      <c r="B72" s="24"/>
      <c r="C72" s="24"/>
      <c r="D72" s="24"/>
      <c r="E72" s="24"/>
      <c r="F72" s="24"/>
      <c r="G72" s="1"/>
      <c r="H72" s="1"/>
      <c r="I72" s="1"/>
    </row>
    <row r="73" spans="1:9" x14ac:dyDescent="0.4">
      <c r="A73" s="154"/>
      <c r="B73" s="24"/>
      <c r="C73" s="24"/>
      <c r="D73" s="24"/>
      <c r="E73" s="24"/>
      <c r="F73" s="24"/>
      <c r="G73" s="1"/>
      <c r="H73" s="1"/>
      <c r="I73" s="1"/>
    </row>
    <row r="74" spans="1:9" x14ac:dyDescent="0.4">
      <c r="A74" s="154"/>
      <c r="B74" s="24"/>
      <c r="C74" s="24"/>
      <c r="D74" s="24"/>
      <c r="E74" s="24"/>
      <c r="F74" s="24"/>
      <c r="G74" s="1"/>
      <c r="H74" s="1"/>
      <c r="I74" s="1"/>
    </row>
    <row r="75" spans="1:9" x14ac:dyDescent="0.4">
      <c r="A75" s="154"/>
      <c r="B75" s="24"/>
      <c r="C75" s="24"/>
      <c r="D75" s="24"/>
      <c r="E75" s="24"/>
      <c r="F75" s="24"/>
      <c r="G75" s="1"/>
      <c r="H75" s="1"/>
      <c r="I75" s="1"/>
    </row>
    <row r="76" spans="1:9" x14ac:dyDescent="0.4">
      <c r="A76" s="154"/>
      <c r="B76" s="24"/>
      <c r="C76" s="24"/>
      <c r="D76" s="24"/>
      <c r="E76" s="24"/>
      <c r="F76" s="24"/>
      <c r="G76" s="1"/>
      <c r="H76" s="1"/>
      <c r="I76" s="1"/>
    </row>
    <row r="77" spans="1:9" x14ac:dyDescent="0.4">
      <c r="A77" s="154"/>
      <c r="B77" s="24"/>
      <c r="C77" s="24"/>
      <c r="D77" s="24"/>
      <c r="E77" s="24"/>
      <c r="F77" s="24"/>
      <c r="G77" s="1"/>
      <c r="H77" s="1"/>
      <c r="I77" s="1"/>
    </row>
    <row r="78" spans="1:9" x14ac:dyDescent="0.4">
      <c r="A78" s="154"/>
      <c r="B78" s="24"/>
      <c r="C78" s="24"/>
      <c r="D78" s="24"/>
      <c r="E78" s="24"/>
      <c r="F78" s="24"/>
      <c r="G78" s="1"/>
      <c r="H78" s="1"/>
      <c r="I78" s="1"/>
    </row>
    <row r="79" spans="1:9" x14ac:dyDescent="0.4">
      <c r="A79" s="154"/>
      <c r="B79" s="24"/>
      <c r="C79" s="24"/>
      <c r="D79" s="24"/>
      <c r="E79" s="24"/>
      <c r="F79" s="24"/>
      <c r="G79" s="1"/>
      <c r="H79" s="1"/>
      <c r="I79" s="1"/>
    </row>
    <row r="80" spans="1:9" x14ac:dyDescent="0.4">
      <c r="A80" s="154"/>
      <c r="B80" s="24"/>
      <c r="C80" s="24"/>
      <c r="D80" s="24"/>
      <c r="E80" s="24"/>
      <c r="F80" s="24"/>
      <c r="G80" s="1"/>
      <c r="H80" s="1"/>
      <c r="I80" s="1"/>
    </row>
    <row r="81" spans="1:9" x14ac:dyDescent="0.4">
      <c r="A81" s="154"/>
      <c r="B81" s="24"/>
      <c r="C81" s="24"/>
      <c r="D81" s="24"/>
      <c r="E81" s="24"/>
      <c r="F81" s="24"/>
      <c r="G81" s="1"/>
      <c r="H81" s="1"/>
      <c r="I81" s="1"/>
    </row>
    <row r="82" spans="1:9" x14ac:dyDescent="0.4">
      <c r="A82" s="154"/>
      <c r="B82" s="24"/>
      <c r="C82" s="24"/>
      <c r="D82" s="24"/>
      <c r="E82" s="24"/>
      <c r="F82" s="24"/>
      <c r="G82" s="1"/>
      <c r="H82" s="1"/>
      <c r="I82" s="1"/>
    </row>
    <row r="83" spans="1:9" x14ac:dyDescent="0.4">
      <c r="A83" s="154"/>
      <c r="B83" s="24"/>
      <c r="C83" s="24"/>
      <c r="D83" s="24"/>
      <c r="E83" s="24"/>
      <c r="F83" s="24"/>
      <c r="G83" s="1"/>
      <c r="H83" s="1"/>
      <c r="I83" s="1"/>
    </row>
    <row r="84" spans="1:9" x14ac:dyDescent="0.4">
      <c r="A84" s="154"/>
      <c r="B84" s="24"/>
      <c r="C84" s="24"/>
      <c r="D84" s="24"/>
      <c r="E84" s="24"/>
      <c r="F84" s="24"/>
      <c r="G84" s="1"/>
      <c r="H84" s="1"/>
      <c r="I84" s="1"/>
    </row>
    <row r="85" spans="1:9" x14ac:dyDescent="0.4">
      <c r="A85" s="154"/>
      <c r="B85" s="24"/>
      <c r="C85" s="24"/>
      <c r="D85" s="24"/>
      <c r="E85" s="24"/>
      <c r="F85" s="24"/>
      <c r="G85" s="1"/>
      <c r="H85" s="1"/>
      <c r="I85" s="1"/>
    </row>
    <row r="86" spans="1:9" x14ac:dyDescent="0.4">
      <c r="A86" s="154"/>
      <c r="B86" s="24"/>
      <c r="C86" s="24"/>
      <c r="D86" s="24"/>
      <c r="E86" s="24"/>
      <c r="F86" s="24"/>
      <c r="G86" s="1"/>
      <c r="H86" s="1"/>
      <c r="I86" s="1"/>
    </row>
    <row r="87" spans="1:9" x14ac:dyDescent="0.4">
      <c r="A87" s="154"/>
      <c r="B87" s="24"/>
      <c r="C87" s="24"/>
      <c r="D87" s="24"/>
      <c r="E87" s="24"/>
      <c r="F87" s="24"/>
      <c r="G87" s="1"/>
      <c r="H87" s="1"/>
      <c r="I87" s="1"/>
    </row>
    <row r="88" spans="1:9" x14ac:dyDescent="0.4">
      <c r="A88" s="154"/>
      <c r="B88" s="24"/>
      <c r="C88" s="24"/>
      <c r="D88" s="24"/>
      <c r="E88" s="24"/>
      <c r="F88" s="24"/>
      <c r="G88" s="1"/>
      <c r="H88" s="1"/>
      <c r="I88" s="1"/>
    </row>
    <row r="89" spans="1:9" x14ac:dyDescent="0.4">
      <c r="A89" s="154"/>
      <c r="B89" s="24"/>
      <c r="C89" s="24"/>
      <c r="D89" s="24"/>
      <c r="E89" s="24"/>
      <c r="F89" s="24"/>
      <c r="G89" s="1"/>
      <c r="H89" s="1"/>
      <c r="I89" s="1"/>
    </row>
    <row r="90" spans="1:9" x14ac:dyDescent="0.4">
      <c r="A90" s="154"/>
      <c r="B90" s="24"/>
      <c r="C90" s="24"/>
      <c r="D90" s="24"/>
      <c r="E90" s="24"/>
      <c r="F90" s="24"/>
      <c r="G90" s="1"/>
      <c r="H90" s="1"/>
      <c r="I90" s="1"/>
    </row>
    <row r="91" spans="1:9" x14ac:dyDescent="0.4">
      <c r="A91" s="154"/>
      <c r="B91" s="24"/>
      <c r="C91" s="24"/>
      <c r="D91" s="24"/>
      <c r="E91" s="24"/>
      <c r="F91" s="24"/>
      <c r="G91" s="1"/>
      <c r="H91" s="1"/>
      <c r="I91" s="1"/>
    </row>
    <row r="92" spans="1:9" x14ac:dyDescent="0.4">
      <c r="A92" s="154"/>
      <c r="B92" s="24"/>
      <c r="C92" s="24"/>
      <c r="D92" s="24"/>
      <c r="E92" s="24"/>
      <c r="F92" s="24"/>
      <c r="G92" s="1"/>
      <c r="H92" s="1"/>
      <c r="I92" s="1"/>
    </row>
    <row r="93" spans="1:9" x14ac:dyDescent="0.4">
      <c r="A93" s="154"/>
      <c r="B93" s="24"/>
      <c r="C93" s="24"/>
      <c r="D93" s="24"/>
      <c r="E93" s="24"/>
      <c r="F93" s="24"/>
      <c r="G93" s="1"/>
      <c r="H93" s="1"/>
      <c r="I93" s="1"/>
    </row>
    <row r="94" spans="1:9" x14ac:dyDescent="0.4">
      <c r="A94" s="154"/>
      <c r="B94" s="24"/>
      <c r="C94" s="24"/>
      <c r="D94" s="24"/>
      <c r="E94" s="24"/>
      <c r="F94" s="24"/>
      <c r="G94" s="1"/>
      <c r="H94" s="1"/>
      <c r="I94" s="1"/>
    </row>
    <row r="95" spans="1:9" x14ac:dyDescent="0.4">
      <c r="A95" s="154"/>
      <c r="B95" s="24"/>
      <c r="C95" s="24"/>
      <c r="D95" s="24"/>
      <c r="E95" s="24"/>
      <c r="F95" s="24"/>
      <c r="G95" s="1"/>
      <c r="H95" s="1"/>
      <c r="I95" s="1"/>
    </row>
    <row r="96" spans="1:9" x14ac:dyDescent="0.4">
      <c r="A96" s="154"/>
      <c r="B96" s="24"/>
      <c r="C96" s="24"/>
      <c r="D96" s="24"/>
      <c r="E96" s="24"/>
      <c r="F96" s="24"/>
      <c r="G96" s="1"/>
      <c r="H96" s="1"/>
      <c r="I96" s="1"/>
    </row>
    <row r="97" spans="1:9" x14ac:dyDescent="0.4">
      <c r="A97" s="154"/>
      <c r="B97" s="24"/>
      <c r="C97" s="24"/>
      <c r="D97" s="24"/>
      <c r="E97" s="24"/>
      <c r="F97" s="24"/>
      <c r="G97" s="1"/>
      <c r="H97" s="1"/>
      <c r="I97" s="1"/>
    </row>
    <row r="98" spans="1:9" x14ac:dyDescent="0.4">
      <c r="A98" s="154"/>
      <c r="B98" s="24"/>
      <c r="C98" s="24"/>
      <c r="D98" s="24"/>
      <c r="E98" s="24"/>
      <c r="F98" s="24"/>
      <c r="G98" s="1"/>
      <c r="H98" s="1"/>
      <c r="I98" s="1"/>
    </row>
    <row r="99" spans="1:9" x14ac:dyDescent="0.4">
      <c r="A99" s="154"/>
      <c r="B99" s="24"/>
      <c r="C99" s="24"/>
      <c r="D99" s="24"/>
      <c r="E99" s="24"/>
      <c r="F99" s="24"/>
      <c r="G99" s="1"/>
      <c r="H99" s="1"/>
      <c r="I99" s="1"/>
    </row>
    <row r="100" spans="1:9" x14ac:dyDescent="0.4">
      <c r="A100" s="154"/>
      <c r="B100" s="24"/>
      <c r="C100" s="24"/>
      <c r="D100" s="24"/>
      <c r="E100" s="24"/>
      <c r="F100" s="24"/>
      <c r="G100" s="1"/>
      <c r="H100" s="1"/>
      <c r="I100" s="1"/>
    </row>
    <row r="101" spans="1:9" x14ac:dyDescent="0.4">
      <c r="A101" s="154"/>
      <c r="B101" s="24"/>
      <c r="C101" s="24"/>
      <c r="D101" s="24"/>
      <c r="E101" s="24"/>
      <c r="F101" s="24"/>
      <c r="G101" s="1"/>
      <c r="H101" s="1"/>
      <c r="I101" s="1"/>
    </row>
    <row r="102" spans="1:9" x14ac:dyDescent="0.4">
      <c r="A102" s="154"/>
      <c r="B102" s="24"/>
      <c r="C102" s="24"/>
      <c r="D102" s="24"/>
      <c r="E102" s="24"/>
      <c r="F102" s="24"/>
      <c r="G102" s="1"/>
      <c r="H102" s="1"/>
      <c r="I102" s="1"/>
    </row>
    <row r="103" spans="1:9" x14ac:dyDescent="0.4">
      <c r="A103" s="154"/>
      <c r="B103" s="24"/>
      <c r="C103" s="24"/>
      <c r="D103" s="24"/>
      <c r="E103" s="24"/>
      <c r="F103" s="24"/>
      <c r="G103" s="1"/>
      <c r="H103" s="1"/>
      <c r="I103" s="1"/>
    </row>
    <row r="104" spans="1:9" x14ac:dyDescent="0.4">
      <c r="A104" s="154"/>
      <c r="B104" s="24"/>
      <c r="C104" s="24"/>
      <c r="D104" s="24"/>
      <c r="E104" s="24"/>
      <c r="F104" s="24"/>
      <c r="G104" s="1"/>
      <c r="H104" s="1"/>
      <c r="I104" s="1"/>
    </row>
    <row r="105" spans="1:9" x14ac:dyDescent="0.4">
      <c r="A105" s="154"/>
      <c r="B105" s="24"/>
      <c r="C105" s="24"/>
      <c r="D105" s="24"/>
      <c r="E105" s="24"/>
      <c r="F105" s="24"/>
      <c r="G105" s="1"/>
      <c r="H105" s="1"/>
      <c r="I105" s="1"/>
    </row>
    <row r="106" spans="1:9" x14ac:dyDescent="0.4">
      <c r="A106" s="154"/>
      <c r="B106" s="24"/>
      <c r="C106" s="24"/>
      <c r="D106" s="24"/>
      <c r="E106" s="24"/>
      <c r="F106" s="24"/>
      <c r="G106" s="1"/>
      <c r="H106" s="1"/>
      <c r="I106" s="1"/>
    </row>
    <row r="107" spans="1:9" x14ac:dyDescent="0.4">
      <c r="A107" s="154"/>
      <c r="B107" s="24"/>
      <c r="C107" s="24"/>
      <c r="D107" s="24"/>
      <c r="E107" s="24"/>
      <c r="F107" s="24"/>
      <c r="G107" s="1"/>
      <c r="H107" s="1"/>
      <c r="I107" s="1"/>
    </row>
    <row r="108" spans="1:9" x14ac:dyDescent="0.4">
      <c r="A108" s="154"/>
      <c r="B108" s="24"/>
      <c r="C108" s="24"/>
      <c r="D108" s="24"/>
      <c r="E108" s="24"/>
      <c r="F108" s="24"/>
      <c r="G108" s="1"/>
      <c r="H108" s="1"/>
      <c r="I108" s="1"/>
    </row>
    <row r="109" spans="1:9" x14ac:dyDescent="0.4">
      <c r="A109" s="154"/>
      <c r="B109" s="24"/>
      <c r="C109" s="24"/>
      <c r="D109" s="24"/>
      <c r="E109" s="24"/>
      <c r="F109" s="24"/>
      <c r="G109" s="1"/>
      <c r="H109" s="1"/>
      <c r="I109" s="1"/>
    </row>
    <row r="110" spans="1:9" x14ac:dyDescent="0.4">
      <c r="A110" s="154"/>
      <c r="B110" s="24"/>
      <c r="C110" s="24"/>
      <c r="D110" s="24"/>
      <c r="E110" s="24"/>
      <c r="F110" s="24"/>
      <c r="G110" s="1"/>
      <c r="H110" s="1"/>
      <c r="I110" s="1"/>
    </row>
    <row r="111" spans="1:9" x14ac:dyDescent="0.4">
      <c r="A111" s="154"/>
      <c r="B111" s="24"/>
      <c r="C111" s="24"/>
      <c r="D111" s="24"/>
      <c r="E111" s="24"/>
      <c r="F111" s="24"/>
      <c r="G111" s="1"/>
      <c r="H111" s="1"/>
      <c r="I111" s="1"/>
    </row>
    <row r="112" spans="1:9" x14ac:dyDescent="0.4">
      <c r="A112" s="154"/>
      <c r="B112" s="24"/>
      <c r="C112" s="24"/>
      <c r="D112" s="24"/>
      <c r="E112" s="24"/>
      <c r="F112" s="24"/>
      <c r="G112" s="1"/>
      <c r="H112" s="1"/>
      <c r="I112" s="1"/>
    </row>
    <row r="113" spans="1:9" x14ac:dyDescent="0.4">
      <c r="A113" s="154"/>
      <c r="B113" s="24"/>
      <c r="C113" s="24"/>
      <c r="D113" s="24"/>
      <c r="E113" s="24"/>
      <c r="F113" s="24"/>
      <c r="G113" s="1"/>
      <c r="H113" s="1"/>
      <c r="I113" s="1"/>
    </row>
    <row r="114" spans="1:9" x14ac:dyDescent="0.4">
      <c r="A114" s="154"/>
      <c r="B114" s="24"/>
      <c r="C114" s="24"/>
      <c r="D114" s="24"/>
      <c r="E114" s="24"/>
      <c r="F114" s="24"/>
      <c r="G114" s="1"/>
      <c r="H114" s="1"/>
      <c r="I114" s="1"/>
    </row>
    <row r="115" spans="1:9" x14ac:dyDescent="0.4">
      <c r="A115" s="154"/>
      <c r="B115" s="24"/>
      <c r="C115" s="24"/>
      <c r="D115" s="24"/>
      <c r="E115" s="24"/>
      <c r="F115" s="24"/>
      <c r="G115" s="1"/>
      <c r="H115" s="1"/>
      <c r="I115" s="1"/>
    </row>
    <row r="116" spans="1:9" x14ac:dyDescent="0.4">
      <c r="A116" s="154"/>
      <c r="B116" s="24"/>
      <c r="C116" s="24"/>
      <c r="D116" s="24"/>
      <c r="E116" s="24"/>
      <c r="F116" s="24"/>
      <c r="G116" s="1"/>
      <c r="H116" s="1"/>
      <c r="I116" s="1"/>
    </row>
    <row r="117" spans="1:9" x14ac:dyDescent="0.4">
      <c r="A117" s="154"/>
      <c r="B117" s="24"/>
      <c r="C117" s="24"/>
      <c r="D117" s="24"/>
      <c r="E117" s="24"/>
      <c r="F117" s="24"/>
      <c r="G117" s="1"/>
      <c r="H117" s="1"/>
      <c r="I117" s="1"/>
    </row>
    <row r="118" spans="1:9" x14ac:dyDescent="0.4">
      <c r="A118" s="154"/>
      <c r="B118" s="24"/>
      <c r="C118" s="24"/>
      <c r="D118" s="24"/>
      <c r="E118" s="24"/>
      <c r="F118" s="24"/>
      <c r="G118" s="1"/>
      <c r="H118" s="1"/>
      <c r="I118" s="1"/>
    </row>
    <row r="119" spans="1:9" x14ac:dyDescent="0.4">
      <c r="A119" s="154"/>
      <c r="B119" s="24"/>
      <c r="C119" s="24"/>
      <c r="D119" s="24"/>
      <c r="E119" s="24"/>
      <c r="F119" s="24"/>
      <c r="G119" s="1"/>
      <c r="H119" s="1"/>
      <c r="I119" s="1"/>
    </row>
    <row r="120" spans="1:9" x14ac:dyDescent="0.4">
      <c r="A120" s="154"/>
      <c r="B120" s="24"/>
      <c r="C120" s="24"/>
      <c r="D120" s="24"/>
      <c r="E120" s="24"/>
      <c r="F120" s="24"/>
      <c r="G120" s="1"/>
      <c r="H120" s="1"/>
      <c r="I120" s="1"/>
    </row>
    <row r="121" spans="1:9" x14ac:dyDescent="0.4">
      <c r="A121" s="154"/>
      <c r="B121" s="24"/>
      <c r="C121" s="24"/>
      <c r="D121" s="24"/>
      <c r="E121" s="24"/>
      <c r="F121" s="24"/>
      <c r="G121" s="1"/>
      <c r="H121" s="1"/>
      <c r="I121" s="1"/>
    </row>
    <row r="122" spans="1:9" x14ac:dyDescent="0.4">
      <c r="A122" s="154"/>
      <c r="B122" s="24"/>
      <c r="C122" s="24"/>
      <c r="D122" s="24"/>
      <c r="E122" s="24"/>
      <c r="F122" s="24"/>
      <c r="G122" s="1"/>
      <c r="H122" s="1"/>
      <c r="I122" s="1"/>
    </row>
    <row r="123" spans="1:9" x14ac:dyDescent="0.4">
      <c r="A123" s="154"/>
      <c r="B123" s="24"/>
      <c r="C123" s="24"/>
      <c r="D123" s="24"/>
      <c r="E123" s="24"/>
      <c r="F123" s="24"/>
      <c r="G123" s="1"/>
      <c r="H123" s="1"/>
      <c r="I123" s="1"/>
    </row>
    <row r="124" spans="1:9" x14ac:dyDescent="0.4">
      <c r="A124" s="154"/>
      <c r="B124" s="24"/>
      <c r="C124" s="24"/>
      <c r="D124" s="24"/>
      <c r="E124" s="24"/>
      <c r="F124" s="24"/>
      <c r="G124" s="1"/>
      <c r="H124" s="1"/>
      <c r="I124" s="1"/>
    </row>
    <row r="125" spans="1:9" x14ac:dyDescent="0.4">
      <c r="A125" s="154"/>
      <c r="B125" s="24"/>
      <c r="C125" s="24"/>
      <c r="D125" s="24"/>
      <c r="E125" s="24"/>
      <c r="F125" s="24"/>
      <c r="G125" s="1"/>
      <c r="H125" s="1"/>
      <c r="I125" s="1"/>
    </row>
    <row r="126" spans="1:9" x14ac:dyDescent="0.4">
      <c r="A126" s="154"/>
      <c r="B126" s="24"/>
      <c r="C126" s="24"/>
      <c r="D126" s="24"/>
      <c r="E126" s="24"/>
      <c r="F126" s="24"/>
      <c r="G126" s="1"/>
      <c r="H126" s="1"/>
      <c r="I126" s="1"/>
    </row>
    <row r="127" spans="1:9" x14ac:dyDescent="0.4">
      <c r="A127" s="154"/>
      <c r="B127" s="24"/>
      <c r="C127" s="24"/>
      <c r="D127" s="24"/>
      <c r="E127" s="24"/>
      <c r="F127" s="24"/>
      <c r="G127" s="1"/>
      <c r="H127" s="1"/>
      <c r="I127" s="1"/>
    </row>
    <row r="128" spans="1:9" x14ac:dyDescent="0.4">
      <c r="A128" s="154"/>
      <c r="B128" s="24"/>
      <c r="C128" s="24"/>
      <c r="D128" s="24"/>
      <c r="E128" s="24"/>
      <c r="F128" s="24"/>
      <c r="G128" s="1"/>
      <c r="H128" s="1"/>
      <c r="I128" s="1"/>
    </row>
    <row r="129" spans="1:9" x14ac:dyDescent="0.4">
      <c r="A129" s="154"/>
      <c r="B129" s="24"/>
      <c r="C129" s="24"/>
      <c r="D129" s="24"/>
      <c r="E129" s="24"/>
      <c r="F129" s="24"/>
      <c r="G129" s="1"/>
      <c r="H129" s="1"/>
      <c r="I129" s="1"/>
    </row>
    <row r="130" spans="1:9" x14ac:dyDescent="0.4">
      <c r="A130" s="154"/>
      <c r="B130" s="24"/>
      <c r="C130" s="24"/>
      <c r="D130" s="24"/>
      <c r="E130" s="24"/>
      <c r="F130" s="24"/>
      <c r="G130" s="1"/>
      <c r="H130" s="1"/>
      <c r="I130" s="1"/>
    </row>
    <row r="131" spans="1:9" x14ac:dyDescent="0.4">
      <c r="A131" s="154"/>
      <c r="B131" s="24"/>
      <c r="C131" s="24"/>
      <c r="D131" s="24"/>
      <c r="E131" s="24"/>
      <c r="F131" s="24"/>
      <c r="G131" s="1"/>
      <c r="H131" s="1"/>
      <c r="I131" s="1"/>
    </row>
    <row r="132" spans="1:9" x14ac:dyDescent="0.4">
      <c r="A132" s="154"/>
      <c r="B132" s="24"/>
      <c r="C132" s="24"/>
      <c r="D132" s="24"/>
      <c r="E132" s="24"/>
      <c r="F132" s="24"/>
      <c r="G132" s="1"/>
      <c r="H132" s="1"/>
      <c r="I132" s="1"/>
    </row>
    <row r="133" spans="1:9" x14ac:dyDescent="0.4">
      <c r="A133" s="154"/>
      <c r="B133" s="24"/>
      <c r="C133" s="24"/>
      <c r="D133" s="24"/>
      <c r="E133" s="24"/>
      <c r="F133" s="24"/>
      <c r="G133" s="1"/>
      <c r="H133" s="1"/>
      <c r="I133" s="1"/>
    </row>
    <row r="134" spans="1:9" x14ac:dyDescent="0.4">
      <c r="A134" s="154"/>
      <c r="B134" s="24"/>
      <c r="C134" s="24"/>
      <c r="D134" s="24"/>
      <c r="E134" s="24"/>
      <c r="F134" s="24"/>
      <c r="G134" s="1"/>
      <c r="H134" s="1"/>
      <c r="I134" s="1"/>
    </row>
    <row r="135" spans="1:9" x14ac:dyDescent="0.4">
      <c r="A135" s="154"/>
      <c r="B135" s="24"/>
      <c r="C135" s="24"/>
      <c r="D135" s="24"/>
      <c r="E135" s="24"/>
      <c r="F135" s="24"/>
      <c r="G135" s="1"/>
      <c r="H135" s="1"/>
      <c r="I135" s="1"/>
    </row>
    <row r="136" spans="1:9" x14ac:dyDescent="0.4">
      <c r="A136" s="154"/>
      <c r="B136" s="24"/>
      <c r="C136" s="24"/>
      <c r="D136" s="24"/>
      <c r="E136" s="24"/>
      <c r="F136" s="24"/>
      <c r="G136" s="1"/>
      <c r="H136" s="1"/>
      <c r="I136" s="1"/>
    </row>
    <row r="137" spans="1:9" x14ac:dyDescent="0.4">
      <c r="A137" s="154"/>
      <c r="B137" s="24"/>
      <c r="C137" s="24"/>
      <c r="D137" s="24"/>
      <c r="E137" s="24"/>
      <c r="F137" s="24"/>
      <c r="G137" s="1"/>
      <c r="H137" s="1"/>
      <c r="I137" s="1"/>
    </row>
    <row r="138" spans="1:9" x14ac:dyDescent="0.4">
      <c r="A138" s="154"/>
      <c r="B138" s="24"/>
      <c r="C138" s="24"/>
      <c r="D138" s="24"/>
      <c r="E138" s="24"/>
      <c r="F138" s="24"/>
      <c r="G138" s="1"/>
      <c r="H138" s="1"/>
      <c r="I138" s="1"/>
    </row>
    <row r="139" spans="1:9" x14ac:dyDescent="0.4">
      <c r="A139" s="154"/>
      <c r="B139" s="24"/>
      <c r="C139" s="24"/>
      <c r="D139" s="24"/>
      <c r="E139" s="24"/>
      <c r="F139" s="24"/>
      <c r="G139" s="1"/>
      <c r="H139" s="1"/>
      <c r="I139" s="1"/>
    </row>
    <row r="140" spans="1:9" x14ac:dyDescent="0.4">
      <c r="A140" s="154"/>
      <c r="B140" s="24"/>
      <c r="C140" s="24"/>
      <c r="D140" s="24"/>
      <c r="E140" s="24"/>
      <c r="F140" s="24"/>
      <c r="G140" s="1"/>
      <c r="H140" s="1"/>
      <c r="I140" s="1"/>
    </row>
    <row r="141" spans="1:9" x14ac:dyDescent="0.4">
      <c r="A141" s="154"/>
      <c r="B141" s="24"/>
      <c r="C141" s="24"/>
      <c r="D141" s="24"/>
      <c r="E141" s="24"/>
      <c r="F141" s="24"/>
      <c r="G141" s="1"/>
      <c r="H141" s="1"/>
      <c r="I141" s="1"/>
    </row>
    <row r="142" spans="1:9" x14ac:dyDescent="0.4">
      <c r="A142" s="154"/>
      <c r="B142" s="24"/>
      <c r="C142" s="24"/>
      <c r="D142" s="24"/>
      <c r="E142" s="24"/>
      <c r="F142" s="24"/>
      <c r="G142" s="1"/>
      <c r="H142" s="1"/>
      <c r="I142" s="1"/>
    </row>
    <row r="143" spans="1:9" x14ac:dyDescent="0.4">
      <c r="A143" s="154"/>
      <c r="B143" s="24"/>
      <c r="C143" s="24"/>
      <c r="D143" s="24"/>
      <c r="E143" s="24"/>
      <c r="F143" s="24"/>
      <c r="G143" s="1"/>
      <c r="H143" s="1"/>
      <c r="I143" s="1"/>
    </row>
    <row r="144" spans="1:9" x14ac:dyDescent="0.4">
      <c r="A144" s="154"/>
      <c r="B144" s="24"/>
      <c r="C144" s="24"/>
      <c r="D144" s="24"/>
      <c r="E144" s="24"/>
      <c r="F144" s="24"/>
      <c r="G144" s="1"/>
      <c r="H144" s="1"/>
      <c r="I144" s="1"/>
    </row>
    <row r="145" spans="1:9" x14ac:dyDescent="0.4">
      <c r="A145" s="154"/>
      <c r="B145" s="24"/>
      <c r="C145" s="24"/>
      <c r="D145" s="24"/>
      <c r="E145" s="24"/>
      <c r="F145" s="24"/>
      <c r="G145" s="1"/>
      <c r="H145" s="1"/>
      <c r="I145" s="1"/>
    </row>
    <row r="146" spans="1:9" x14ac:dyDescent="0.4">
      <c r="A146" s="154"/>
      <c r="B146" s="24"/>
      <c r="C146" s="24"/>
      <c r="D146" s="24"/>
      <c r="E146" s="24"/>
      <c r="F146" s="24"/>
      <c r="G146" s="1"/>
      <c r="H146" s="1"/>
      <c r="I146" s="1"/>
    </row>
    <row r="147" spans="1:9" x14ac:dyDescent="0.4">
      <c r="A147" s="154"/>
      <c r="B147" s="24"/>
      <c r="C147" s="24"/>
      <c r="D147" s="24"/>
      <c r="E147" s="24"/>
      <c r="F147" s="24"/>
      <c r="G147" s="1"/>
      <c r="H147" s="1"/>
      <c r="I147" s="1"/>
    </row>
    <row r="148" spans="1:9" x14ac:dyDescent="0.4">
      <c r="A148" s="154"/>
      <c r="B148" s="24"/>
      <c r="C148" s="24"/>
      <c r="D148" s="24"/>
      <c r="E148" s="24"/>
      <c r="F148" s="24"/>
      <c r="G148" s="1"/>
      <c r="H148" s="1"/>
      <c r="I148" s="1"/>
    </row>
    <row r="149" spans="1:9" x14ac:dyDescent="0.4">
      <c r="A149" s="154"/>
      <c r="B149" s="24"/>
      <c r="C149" s="24"/>
      <c r="D149" s="24"/>
      <c r="E149" s="24"/>
      <c r="F149" s="24"/>
      <c r="G149" s="1"/>
      <c r="H149" s="1"/>
      <c r="I149" s="1"/>
    </row>
    <row r="150" spans="1:9" x14ac:dyDescent="0.4">
      <c r="A150" s="154"/>
      <c r="B150" s="24"/>
      <c r="C150" s="24"/>
      <c r="D150" s="24"/>
      <c r="E150" s="24"/>
      <c r="F150" s="24"/>
      <c r="G150" s="1"/>
      <c r="H150" s="1"/>
      <c r="I150" s="1"/>
    </row>
    <row r="151" spans="1:9" x14ac:dyDescent="0.4">
      <c r="A151" s="154"/>
      <c r="B151" s="24"/>
      <c r="C151" s="24"/>
      <c r="D151" s="24"/>
      <c r="E151" s="24"/>
      <c r="F151" s="24"/>
      <c r="G151" s="1"/>
      <c r="H151" s="1"/>
      <c r="I151" s="1"/>
    </row>
    <row r="152" spans="1:9" x14ac:dyDescent="0.4">
      <c r="A152" s="154"/>
      <c r="B152" s="24"/>
      <c r="C152" s="24"/>
      <c r="D152" s="24"/>
      <c r="E152" s="24"/>
      <c r="F152" s="24"/>
      <c r="G152" s="1"/>
      <c r="H152" s="1"/>
      <c r="I152" s="1"/>
    </row>
    <row r="153" spans="1:9" x14ac:dyDescent="0.4">
      <c r="A153" s="154"/>
      <c r="B153" s="24"/>
      <c r="C153" s="24"/>
      <c r="D153" s="24"/>
      <c r="E153" s="24"/>
      <c r="F153" s="24"/>
      <c r="G153" s="1"/>
      <c r="H153" s="1"/>
      <c r="I153" s="1"/>
    </row>
    <row r="154" spans="1:9" x14ac:dyDescent="0.4">
      <c r="A154" s="154"/>
      <c r="B154" s="24"/>
      <c r="C154" s="24"/>
      <c r="D154" s="24"/>
      <c r="E154" s="24"/>
      <c r="F154" s="24"/>
      <c r="G154" s="1"/>
      <c r="H154" s="1"/>
      <c r="I154" s="1"/>
    </row>
    <row r="155" spans="1:9" x14ac:dyDescent="0.4">
      <c r="A155" s="154"/>
      <c r="B155" s="24"/>
      <c r="C155" s="24"/>
      <c r="D155" s="24"/>
      <c r="E155" s="24"/>
      <c r="F155" s="24"/>
      <c r="G155" s="1"/>
      <c r="H155" s="1"/>
      <c r="I155" s="1"/>
    </row>
    <row r="156" spans="1:9" x14ac:dyDescent="0.4">
      <c r="A156" s="154"/>
      <c r="B156" s="24"/>
      <c r="C156" s="24"/>
      <c r="D156" s="24"/>
      <c r="E156" s="24"/>
      <c r="F156" s="24"/>
      <c r="G156" s="1"/>
      <c r="H156" s="1"/>
      <c r="I156" s="1"/>
    </row>
    <row r="157" spans="1:9" x14ac:dyDescent="0.4">
      <c r="A157" s="154"/>
      <c r="B157" s="24"/>
      <c r="C157" s="24"/>
      <c r="D157" s="24"/>
      <c r="E157" s="24"/>
      <c r="F157" s="24"/>
      <c r="G157" s="1"/>
      <c r="H157" s="1"/>
      <c r="I157" s="1"/>
    </row>
    <row r="158" spans="1:9" x14ac:dyDescent="0.4">
      <c r="A158" s="154"/>
      <c r="B158" s="24"/>
      <c r="C158" s="24"/>
      <c r="D158" s="24"/>
      <c r="E158" s="24"/>
      <c r="F158" s="24"/>
      <c r="G158" s="1"/>
      <c r="H158" s="1"/>
      <c r="I158" s="1"/>
    </row>
    <row r="159" spans="1:9" x14ac:dyDescent="0.4">
      <c r="A159" s="154"/>
      <c r="B159" s="24"/>
      <c r="C159" s="24"/>
      <c r="D159" s="24"/>
      <c r="E159" s="24"/>
      <c r="F159" s="24"/>
      <c r="G159" s="1"/>
      <c r="H159" s="1"/>
      <c r="I159" s="1"/>
    </row>
    <row r="160" spans="1:9" x14ac:dyDescent="0.4">
      <c r="A160" s="154"/>
      <c r="B160" s="24"/>
      <c r="C160" s="24"/>
      <c r="D160" s="24"/>
      <c r="E160" s="24"/>
      <c r="F160" s="24"/>
      <c r="G160" s="1"/>
      <c r="H160" s="1"/>
      <c r="I160" s="1"/>
    </row>
    <row r="161" spans="1:9" x14ac:dyDescent="0.4">
      <c r="A161" s="154"/>
      <c r="B161" s="24"/>
      <c r="C161" s="24"/>
      <c r="D161" s="24"/>
      <c r="E161" s="24"/>
      <c r="F161" s="24"/>
      <c r="G161" s="1"/>
      <c r="H161" s="1"/>
      <c r="I161" s="1"/>
    </row>
    <row r="162" spans="1:9" x14ac:dyDescent="0.4">
      <c r="A162" s="154"/>
      <c r="B162" s="24"/>
      <c r="C162" s="24"/>
      <c r="D162" s="24"/>
      <c r="E162" s="24"/>
      <c r="F162" s="24"/>
      <c r="G162" s="1"/>
      <c r="H162" s="1"/>
      <c r="I162" s="1"/>
    </row>
    <row r="163" spans="1:9" x14ac:dyDescent="0.4">
      <c r="A163" s="154"/>
      <c r="B163" s="24"/>
      <c r="C163" s="24"/>
      <c r="D163" s="24"/>
      <c r="E163" s="24"/>
      <c r="F163" s="24"/>
      <c r="G163" s="1"/>
      <c r="H163" s="1"/>
      <c r="I163" s="1"/>
    </row>
    <row r="164" spans="1:9" x14ac:dyDescent="0.4">
      <c r="A164" s="154"/>
      <c r="B164" s="24"/>
      <c r="C164" s="24"/>
      <c r="D164" s="24"/>
      <c r="E164" s="24"/>
      <c r="F164" s="24"/>
      <c r="G164" s="1"/>
      <c r="H164" s="1"/>
      <c r="I164" s="1"/>
    </row>
    <row r="165" spans="1:9" x14ac:dyDescent="0.4">
      <c r="A165" s="154"/>
      <c r="B165" s="24"/>
      <c r="C165" s="24"/>
      <c r="D165" s="24"/>
      <c r="E165" s="24"/>
      <c r="F165" s="24"/>
      <c r="G165" s="1"/>
      <c r="H165" s="1"/>
      <c r="I165" s="1"/>
    </row>
    <row r="166" spans="1:9" x14ac:dyDescent="0.4">
      <c r="A166" s="154"/>
      <c r="B166" s="24"/>
      <c r="C166" s="24"/>
      <c r="D166" s="24"/>
      <c r="E166" s="24"/>
      <c r="F166" s="24"/>
      <c r="G166" s="1"/>
      <c r="H166" s="1"/>
      <c r="I166" s="1"/>
    </row>
    <row r="167" spans="1:9" x14ac:dyDescent="0.4">
      <c r="A167" s="154"/>
      <c r="B167" s="24"/>
      <c r="C167" s="24"/>
      <c r="D167" s="24"/>
      <c r="E167" s="24"/>
      <c r="F167" s="24"/>
      <c r="G167" s="1"/>
      <c r="H167" s="1"/>
      <c r="I167" s="1"/>
    </row>
    <row r="168" spans="1:9" x14ac:dyDescent="0.4">
      <c r="A168" s="154"/>
      <c r="B168" s="24"/>
      <c r="C168" s="24"/>
      <c r="D168" s="24"/>
      <c r="E168" s="24"/>
      <c r="F168" s="24"/>
      <c r="G168" s="1"/>
      <c r="H168" s="1"/>
      <c r="I168" s="1"/>
    </row>
    <row r="169" spans="1:9" x14ac:dyDescent="0.4">
      <c r="A169" s="154"/>
      <c r="B169" s="24"/>
      <c r="C169" s="24"/>
      <c r="D169" s="24"/>
      <c r="E169" s="24"/>
      <c r="F169" s="24"/>
      <c r="G169" s="1"/>
      <c r="H169" s="1"/>
      <c r="I169" s="1"/>
    </row>
    <row r="170" spans="1:9" x14ac:dyDescent="0.4">
      <c r="A170" s="154"/>
      <c r="B170" s="24"/>
      <c r="C170" s="24"/>
      <c r="D170" s="24"/>
      <c r="E170" s="24"/>
      <c r="F170" s="24"/>
      <c r="G170" s="1"/>
      <c r="H170" s="1"/>
      <c r="I170" s="1"/>
    </row>
    <row r="171" spans="1:9" x14ac:dyDescent="0.4">
      <c r="A171" s="154"/>
      <c r="B171" s="24"/>
      <c r="C171" s="24"/>
      <c r="D171" s="24"/>
      <c r="E171" s="24"/>
      <c r="F171" s="24"/>
      <c r="G171" s="1"/>
      <c r="H171" s="1"/>
      <c r="I171" s="1"/>
    </row>
    <row r="172" spans="1:9" x14ac:dyDescent="0.4">
      <c r="A172" s="154"/>
      <c r="B172" s="24"/>
      <c r="C172" s="24"/>
      <c r="D172" s="24"/>
      <c r="E172" s="24"/>
      <c r="F172" s="24"/>
      <c r="G172" s="1"/>
      <c r="H172" s="1"/>
      <c r="I172" s="1"/>
    </row>
    <row r="173" spans="1:9" x14ac:dyDescent="0.4">
      <c r="A173" s="154"/>
      <c r="B173" s="24"/>
      <c r="C173" s="24"/>
      <c r="D173" s="24"/>
      <c r="E173" s="24"/>
      <c r="F173" s="24"/>
      <c r="G173" s="1"/>
      <c r="H173" s="1"/>
      <c r="I173" s="1"/>
    </row>
    <row r="174" spans="1:9" x14ac:dyDescent="0.4">
      <c r="A174" s="154"/>
      <c r="B174" s="24"/>
      <c r="C174" s="24"/>
      <c r="D174" s="24"/>
      <c r="E174" s="24"/>
      <c r="F174" s="24"/>
      <c r="G174" s="1"/>
      <c r="H174" s="1"/>
      <c r="I174" s="1"/>
    </row>
    <row r="175" spans="1:9" x14ac:dyDescent="0.4">
      <c r="A175" s="154"/>
      <c r="B175" s="24"/>
      <c r="C175" s="24"/>
      <c r="D175" s="24"/>
      <c r="E175" s="24"/>
      <c r="F175" s="24"/>
      <c r="G175" s="1"/>
      <c r="H175" s="1"/>
      <c r="I175" s="1"/>
    </row>
    <row r="176" spans="1:9" x14ac:dyDescent="0.4">
      <c r="A176" s="154"/>
      <c r="B176" s="24"/>
      <c r="C176" s="24"/>
      <c r="D176" s="24"/>
      <c r="E176" s="24"/>
      <c r="F176" s="24"/>
      <c r="G176" s="1"/>
      <c r="H176" s="1"/>
      <c r="I176" s="1"/>
    </row>
    <row r="177" spans="1:9" x14ac:dyDescent="0.4">
      <c r="A177" s="154"/>
      <c r="B177" s="24"/>
      <c r="C177" s="24"/>
      <c r="D177" s="24"/>
      <c r="E177" s="24"/>
      <c r="F177" s="24"/>
      <c r="G177" s="1"/>
      <c r="H177" s="1"/>
      <c r="I177" s="1"/>
    </row>
    <row r="178" spans="1:9" x14ac:dyDescent="0.4">
      <c r="A178" s="154"/>
      <c r="B178" s="24"/>
      <c r="C178" s="24"/>
      <c r="D178" s="24"/>
      <c r="E178" s="24"/>
      <c r="F178" s="24"/>
      <c r="G178" s="1"/>
      <c r="H178" s="1"/>
      <c r="I178" s="1"/>
    </row>
    <row r="179" spans="1:9" x14ac:dyDescent="0.4">
      <c r="A179" s="154"/>
      <c r="B179" s="24"/>
      <c r="C179" s="24"/>
      <c r="D179" s="24"/>
      <c r="E179" s="24"/>
      <c r="F179" s="24"/>
      <c r="G179" s="1"/>
      <c r="H179" s="1"/>
      <c r="I179" s="1"/>
    </row>
    <row r="180" spans="1:9" x14ac:dyDescent="0.4">
      <c r="A180" s="154"/>
      <c r="B180" s="24"/>
      <c r="C180" s="24"/>
      <c r="D180" s="24"/>
      <c r="E180" s="24"/>
      <c r="F180" s="24"/>
      <c r="G180" s="1"/>
      <c r="H180" s="1"/>
      <c r="I180" s="1"/>
    </row>
    <row r="181" spans="1:9" x14ac:dyDescent="0.4">
      <c r="A181" s="154"/>
      <c r="B181" s="24"/>
      <c r="C181" s="24"/>
      <c r="D181" s="24"/>
      <c r="E181" s="24"/>
      <c r="F181" s="24"/>
      <c r="G181" s="1"/>
      <c r="H181" s="1"/>
      <c r="I181" s="1"/>
    </row>
    <row r="182" spans="1:9" x14ac:dyDescent="0.4">
      <c r="A182" s="154"/>
      <c r="B182" s="24"/>
      <c r="C182" s="24"/>
      <c r="D182" s="24"/>
      <c r="E182" s="24"/>
      <c r="F182" s="24"/>
      <c r="G182" s="1"/>
      <c r="H182" s="1"/>
      <c r="I182" s="1"/>
    </row>
    <row r="183" spans="1:9" x14ac:dyDescent="0.4">
      <c r="A183" s="154"/>
      <c r="B183" s="24"/>
      <c r="C183" s="24"/>
      <c r="D183" s="24"/>
      <c r="E183" s="24"/>
      <c r="F183" s="24"/>
      <c r="G183" s="1"/>
      <c r="H183" s="1"/>
      <c r="I183" s="1"/>
    </row>
    <row r="184" spans="1:9" x14ac:dyDescent="0.4">
      <c r="A184" s="154"/>
      <c r="B184" s="24"/>
      <c r="C184" s="24"/>
      <c r="D184" s="24"/>
      <c r="E184" s="24"/>
      <c r="F184" s="24"/>
      <c r="G184" s="1"/>
      <c r="H184" s="1"/>
      <c r="I184" s="1"/>
    </row>
    <row r="185" spans="1:9" x14ac:dyDescent="0.4">
      <c r="A185" s="154"/>
      <c r="B185" s="24"/>
      <c r="C185" s="24"/>
      <c r="D185" s="24"/>
      <c r="E185" s="24"/>
      <c r="F185" s="24"/>
      <c r="G185" s="1"/>
      <c r="H185" s="1"/>
      <c r="I185" s="1"/>
    </row>
    <row r="186" spans="1:9" x14ac:dyDescent="0.4">
      <c r="A186" s="154"/>
      <c r="B186" s="24"/>
      <c r="C186" s="24"/>
      <c r="D186" s="24"/>
      <c r="E186" s="24"/>
      <c r="F186" s="24"/>
      <c r="G186" s="1"/>
      <c r="H186" s="1"/>
      <c r="I186" s="1"/>
    </row>
    <row r="187" spans="1:9" x14ac:dyDescent="0.4">
      <c r="A187" s="154"/>
      <c r="B187" s="24"/>
      <c r="C187" s="24"/>
      <c r="D187" s="24"/>
      <c r="E187" s="24"/>
      <c r="F187" s="24"/>
      <c r="G187" s="1"/>
      <c r="H187" s="1"/>
      <c r="I187" s="1"/>
    </row>
    <row r="188" spans="1:9" x14ac:dyDescent="0.4">
      <c r="A188" s="154"/>
      <c r="B188" s="24"/>
      <c r="C188" s="24"/>
      <c r="D188" s="24"/>
      <c r="E188" s="24"/>
      <c r="F188" s="24"/>
      <c r="G188" s="1"/>
      <c r="H188" s="1"/>
      <c r="I188" s="1"/>
    </row>
    <row r="189" spans="1:9" x14ac:dyDescent="0.4">
      <c r="A189" s="154"/>
      <c r="B189" s="24"/>
      <c r="C189" s="24"/>
      <c r="D189" s="24"/>
      <c r="E189" s="24"/>
      <c r="F189" s="24"/>
      <c r="G189" s="1"/>
      <c r="H189" s="1"/>
      <c r="I189" s="1"/>
    </row>
    <row r="190" spans="1:9" x14ac:dyDescent="0.4">
      <c r="A190" s="154"/>
      <c r="B190" s="24"/>
      <c r="C190" s="24"/>
      <c r="D190" s="24"/>
      <c r="E190" s="24"/>
      <c r="F190" s="24"/>
      <c r="G190" s="1"/>
      <c r="H190" s="1"/>
      <c r="I190" s="1"/>
    </row>
    <row r="191" spans="1:9" x14ac:dyDescent="0.4">
      <c r="A191" s="154"/>
      <c r="B191" s="24"/>
      <c r="C191" s="24"/>
      <c r="D191" s="24"/>
      <c r="E191" s="24"/>
      <c r="F191" s="24"/>
      <c r="G191" s="1"/>
      <c r="H191" s="1"/>
      <c r="I191" s="1"/>
    </row>
    <row r="192" spans="1:9" x14ac:dyDescent="0.4">
      <c r="A192" s="154"/>
      <c r="B192" s="24"/>
      <c r="C192" s="24"/>
      <c r="D192" s="24"/>
      <c r="E192" s="24"/>
      <c r="F192" s="24"/>
      <c r="G192" s="1"/>
      <c r="H192" s="1"/>
      <c r="I192" s="1"/>
    </row>
    <row r="193" spans="1:9" x14ac:dyDescent="0.4">
      <c r="A193" s="154"/>
      <c r="B193" s="24"/>
      <c r="C193" s="24"/>
      <c r="D193" s="24"/>
      <c r="E193" s="24"/>
      <c r="F193" s="24"/>
      <c r="G193" s="1"/>
      <c r="H193" s="1"/>
      <c r="I193" s="1"/>
    </row>
    <row r="194" spans="1:9" x14ac:dyDescent="0.4">
      <c r="A194" s="154"/>
      <c r="B194" s="24"/>
      <c r="C194" s="24"/>
      <c r="D194" s="24"/>
      <c r="E194" s="24"/>
      <c r="F194" s="24"/>
      <c r="G194" s="1"/>
      <c r="H194" s="1"/>
      <c r="I194" s="1"/>
    </row>
    <row r="195" spans="1:9" x14ac:dyDescent="0.4">
      <c r="A195" s="154"/>
      <c r="B195" s="24"/>
      <c r="C195" s="24"/>
      <c r="D195" s="24"/>
      <c r="E195" s="24"/>
      <c r="F195" s="24"/>
      <c r="G195" s="1"/>
      <c r="H195" s="1"/>
      <c r="I195" s="1"/>
    </row>
    <row r="196" spans="1:9" x14ac:dyDescent="0.4">
      <c r="A196" s="154"/>
      <c r="B196" s="24"/>
      <c r="C196" s="24"/>
      <c r="D196" s="24"/>
      <c r="E196" s="24"/>
      <c r="F196" s="24"/>
      <c r="G196" s="1"/>
      <c r="H196" s="1"/>
      <c r="I196" s="1"/>
    </row>
    <row r="197" spans="1:9" x14ac:dyDescent="0.4">
      <c r="A197" s="154"/>
      <c r="B197" s="24"/>
      <c r="C197" s="24"/>
      <c r="D197" s="24"/>
      <c r="E197" s="24"/>
      <c r="F197" s="24"/>
      <c r="G197" s="1"/>
      <c r="H197" s="1"/>
      <c r="I197" s="1"/>
    </row>
    <row r="198" spans="1:9" x14ac:dyDescent="0.4">
      <c r="A198" s="154"/>
      <c r="B198" s="24"/>
      <c r="C198" s="24"/>
      <c r="D198" s="24"/>
      <c r="E198" s="24"/>
      <c r="F198" s="24"/>
      <c r="G198" s="1"/>
      <c r="H198" s="1"/>
      <c r="I198" s="1"/>
    </row>
    <row r="199" spans="1:9" x14ac:dyDescent="0.4">
      <c r="A199" s="154"/>
      <c r="B199" s="24"/>
      <c r="C199" s="24"/>
      <c r="D199" s="24"/>
      <c r="E199" s="24"/>
      <c r="F199" s="24"/>
      <c r="G199" s="1"/>
      <c r="H199" s="1"/>
      <c r="I199" s="1"/>
    </row>
    <row r="200" spans="1:9" x14ac:dyDescent="0.4">
      <c r="A200" s="154"/>
      <c r="B200" s="24"/>
      <c r="C200" s="24"/>
      <c r="D200" s="24"/>
      <c r="E200" s="24"/>
      <c r="F200" s="24"/>
      <c r="G200" s="1"/>
      <c r="H200" s="1"/>
      <c r="I200" s="1"/>
    </row>
    <row r="201" spans="1:9" x14ac:dyDescent="0.4">
      <c r="A201" s="154"/>
      <c r="B201" s="24"/>
      <c r="C201" s="24"/>
      <c r="D201" s="24"/>
      <c r="E201" s="24"/>
      <c r="F201" s="24"/>
      <c r="G201" s="1"/>
      <c r="H201" s="1"/>
      <c r="I201" s="1"/>
    </row>
    <row r="202" spans="1:9" x14ac:dyDescent="0.4">
      <c r="A202" s="154"/>
      <c r="B202" s="24"/>
      <c r="C202" s="24"/>
      <c r="D202" s="24"/>
      <c r="E202" s="24"/>
      <c r="F202" s="24"/>
      <c r="G202" s="1"/>
      <c r="H202" s="1"/>
      <c r="I202" s="1"/>
    </row>
    <row r="203" spans="1:9" x14ac:dyDescent="0.4">
      <c r="A203" s="154"/>
      <c r="B203" s="24"/>
      <c r="C203" s="24"/>
      <c r="D203" s="24"/>
      <c r="E203" s="24"/>
      <c r="F203" s="24"/>
      <c r="G203" s="1"/>
      <c r="H203" s="1"/>
      <c r="I203" s="1"/>
    </row>
    <row r="204" spans="1:9" x14ac:dyDescent="0.4">
      <c r="A204" s="154"/>
      <c r="B204" s="24"/>
      <c r="C204" s="24"/>
      <c r="D204" s="24"/>
      <c r="E204" s="24"/>
      <c r="F204" s="24"/>
      <c r="G204" s="1"/>
      <c r="H204" s="1"/>
      <c r="I204" s="1"/>
    </row>
    <row r="205" spans="1:9" x14ac:dyDescent="0.4">
      <c r="A205" s="154"/>
      <c r="B205" s="24"/>
      <c r="C205" s="24"/>
      <c r="D205" s="24"/>
      <c r="E205" s="24"/>
      <c r="F205" s="24"/>
      <c r="G205" s="1"/>
      <c r="H205" s="1"/>
      <c r="I205" s="1"/>
    </row>
    <row r="206" spans="1:9" x14ac:dyDescent="0.4">
      <c r="A206" s="154"/>
      <c r="B206" s="24"/>
      <c r="C206" s="24"/>
      <c r="D206" s="24"/>
      <c r="E206" s="24"/>
      <c r="F206" s="24"/>
      <c r="G206" s="1"/>
      <c r="H206" s="1"/>
      <c r="I206" s="1"/>
    </row>
    <row r="207" spans="1:9" x14ac:dyDescent="0.4">
      <c r="A207" s="154"/>
      <c r="B207" s="24"/>
      <c r="C207" s="24"/>
      <c r="D207" s="24"/>
      <c r="E207" s="24"/>
      <c r="F207" s="24"/>
      <c r="G207" s="1"/>
      <c r="H207" s="1"/>
      <c r="I207" s="1"/>
    </row>
    <row r="208" spans="1:9" x14ac:dyDescent="0.4">
      <c r="A208" s="154"/>
      <c r="B208" s="24"/>
      <c r="C208" s="24"/>
      <c r="D208" s="24"/>
      <c r="E208" s="24"/>
      <c r="F208" s="24"/>
      <c r="G208" s="1"/>
      <c r="H208" s="1"/>
      <c r="I208" s="1"/>
    </row>
    <row r="209" spans="1:9" x14ac:dyDescent="0.4">
      <c r="A209" s="154"/>
      <c r="B209" s="24"/>
      <c r="C209" s="24"/>
      <c r="D209" s="24"/>
      <c r="E209" s="24"/>
      <c r="F209" s="24"/>
      <c r="G209" s="1"/>
      <c r="H209" s="1"/>
      <c r="I209" s="1"/>
    </row>
    <row r="210" spans="1:9" x14ac:dyDescent="0.4">
      <c r="A210" s="154"/>
      <c r="B210" s="24"/>
      <c r="C210" s="24"/>
      <c r="D210" s="24"/>
      <c r="E210" s="24"/>
      <c r="F210" s="24"/>
      <c r="G210" s="1"/>
      <c r="H210" s="1"/>
      <c r="I210" s="1"/>
    </row>
    <row r="211" spans="1:9" x14ac:dyDescent="0.4">
      <c r="A211" s="154"/>
      <c r="B211" s="24"/>
      <c r="C211" s="24"/>
      <c r="D211" s="24"/>
      <c r="E211" s="24"/>
      <c r="F211" s="24"/>
      <c r="G211" s="1"/>
      <c r="H211" s="1"/>
      <c r="I211" s="1"/>
    </row>
    <row r="212" spans="1:9" x14ac:dyDescent="0.4">
      <c r="A212" s="154"/>
      <c r="B212" s="24"/>
      <c r="C212" s="24"/>
      <c r="D212" s="24"/>
      <c r="E212" s="24"/>
      <c r="F212" s="24"/>
      <c r="G212" s="1"/>
      <c r="H212" s="1"/>
      <c r="I212" s="1"/>
    </row>
    <row r="213" spans="1:9" x14ac:dyDescent="0.4">
      <c r="A213" s="154"/>
      <c r="B213" s="24"/>
      <c r="C213" s="24"/>
      <c r="D213" s="24"/>
      <c r="E213" s="24"/>
      <c r="F213" s="24"/>
      <c r="G213" s="1"/>
      <c r="H213" s="1"/>
      <c r="I213" s="1"/>
    </row>
    <row r="214" spans="1:9" x14ac:dyDescent="0.4">
      <c r="A214" s="154"/>
      <c r="B214" s="24"/>
      <c r="C214" s="24"/>
      <c r="D214" s="24"/>
      <c r="E214" s="24"/>
      <c r="F214" s="24"/>
      <c r="G214" s="1"/>
      <c r="H214" s="1"/>
      <c r="I214" s="1"/>
    </row>
    <row r="215" spans="1:9" x14ac:dyDescent="0.4">
      <c r="A215" s="154"/>
      <c r="B215" s="24"/>
      <c r="C215" s="24"/>
      <c r="D215" s="24"/>
      <c r="E215" s="24"/>
      <c r="F215" s="24"/>
      <c r="G215" s="1"/>
      <c r="H215" s="1"/>
      <c r="I215" s="1"/>
    </row>
    <row r="216" spans="1:9" x14ac:dyDescent="0.4">
      <c r="A216" s="154"/>
      <c r="B216" s="24"/>
      <c r="C216" s="24"/>
      <c r="D216" s="24"/>
      <c r="E216" s="24"/>
      <c r="F216" s="24"/>
      <c r="G216" s="1"/>
      <c r="H216" s="1"/>
      <c r="I216" s="1"/>
    </row>
    <row r="217" spans="1:9" x14ac:dyDescent="0.4">
      <c r="A217" s="154"/>
      <c r="B217" s="24"/>
      <c r="C217" s="24"/>
      <c r="D217" s="24"/>
      <c r="E217" s="24"/>
      <c r="F217" s="24"/>
      <c r="G217" s="1"/>
      <c r="H217" s="1"/>
      <c r="I217" s="1"/>
    </row>
    <row r="218" spans="1:9" x14ac:dyDescent="0.4">
      <c r="A218" s="154"/>
      <c r="B218" s="24"/>
      <c r="C218" s="24"/>
      <c r="D218" s="24"/>
      <c r="E218" s="24"/>
      <c r="F218" s="24"/>
      <c r="G218" s="1"/>
      <c r="H218" s="1"/>
      <c r="I218" s="1"/>
    </row>
    <row r="219" spans="1:9" x14ac:dyDescent="0.4">
      <c r="A219" s="154"/>
      <c r="B219" s="24"/>
      <c r="C219" s="24"/>
      <c r="D219" s="24"/>
      <c r="E219" s="24"/>
      <c r="F219" s="24"/>
      <c r="G219" s="1"/>
      <c r="H219" s="1"/>
      <c r="I219" s="1"/>
    </row>
    <row r="220" spans="1:9" x14ac:dyDescent="0.4">
      <c r="A220" s="154"/>
      <c r="B220" s="24"/>
      <c r="C220" s="24"/>
      <c r="D220" s="24"/>
      <c r="E220" s="24"/>
      <c r="F220" s="24"/>
      <c r="G220" s="1"/>
      <c r="H220" s="1"/>
      <c r="I220" s="1"/>
    </row>
    <row r="221" spans="1:9" x14ac:dyDescent="0.4">
      <c r="A221" s="154"/>
      <c r="B221" s="24"/>
      <c r="C221" s="24"/>
      <c r="D221" s="24"/>
      <c r="E221" s="24"/>
      <c r="F221" s="24"/>
      <c r="G221" s="1"/>
      <c r="H221" s="1"/>
      <c r="I221" s="1"/>
    </row>
    <row r="222" spans="1:9" x14ac:dyDescent="0.4">
      <c r="A222" s="154"/>
      <c r="B222" s="24"/>
      <c r="C222" s="24"/>
      <c r="D222" s="24"/>
      <c r="E222" s="24"/>
      <c r="F222" s="24"/>
      <c r="G222" s="1"/>
      <c r="H222" s="1"/>
      <c r="I222" s="1"/>
    </row>
    <row r="223" spans="1:9" x14ac:dyDescent="0.4">
      <c r="A223" s="154"/>
      <c r="B223" s="24"/>
      <c r="C223" s="24"/>
      <c r="D223" s="24"/>
      <c r="E223" s="24"/>
      <c r="F223" s="24"/>
      <c r="G223" s="1"/>
      <c r="H223" s="1"/>
      <c r="I223" s="1"/>
    </row>
    <row r="224" spans="1:9" x14ac:dyDescent="0.4">
      <c r="A224" s="154"/>
      <c r="B224" s="24"/>
      <c r="C224" s="24"/>
      <c r="D224" s="24"/>
      <c r="E224" s="24"/>
      <c r="F224" s="24"/>
      <c r="G224" s="1"/>
      <c r="H224" s="1"/>
      <c r="I224" s="1"/>
    </row>
    <row r="225" spans="1:9" x14ac:dyDescent="0.4">
      <c r="A225" s="154"/>
      <c r="B225" s="24"/>
      <c r="C225" s="24"/>
      <c r="D225" s="24"/>
      <c r="E225" s="24"/>
      <c r="F225" s="24"/>
      <c r="G225" s="1"/>
      <c r="H225" s="1"/>
      <c r="I225" s="1"/>
    </row>
    <row r="226" spans="1:9" x14ac:dyDescent="0.4">
      <c r="A226" s="154"/>
      <c r="B226" s="24"/>
      <c r="C226" s="24"/>
      <c r="D226" s="24"/>
      <c r="E226" s="24"/>
      <c r="F226" s="24"/>
      <c r="G226" s="1"/>
      <c r="H226" s="1"/>
      <c r="I226" s="1"/>
    </row>
    <row r="227" spans="1:9" x14ac:dyDescent="0.4">
      <c r="A227" s="154"/>
      <c r="B227" s="24"/>
      <c r="C227" s="24"/>
      <c r="D227" s="24"/>
      <c r="E227" s="24"/>
      <c r="F227" s="24"/>
      <c r="G227" s="1"/>
      <c r="H227" s="1"/>
      <c r="I227" s="1"/>
    </row>
    <row r="228" spans="1:9" x14ac:dyDescent="0.4">
      <c r="A228" s="154"/>
      <c r="B228" s="24"/>
      <c r="C228" s="24"/>
      <c r="D228" s="24"/>
      <c r="E228" s="24"/>
      <c r="F228" s="24"/>
      <c r="G228" s="1"/>
      <c r="H228" s="1"/>
      <c r="I228" s="1"/>
    </row>
    <row r="229" spans="1:9" x14ac:dyDescent="0.4">
      <c r="A229" s="154"/>
      <c r="B229" s="24"/>
      <c r="C229" s="24"/>
      <c r="D229" s="24"/>
      <c r="E229" s="24"/>
      <c r="F229" s="24"/>
      <c r="G229" s="1"/>
      <c r="H229" s="1"/>
      <c r="I229" s="1"/>
    </row>
    <row r="230" spans="1:9" x14ac:dyDescent="0.4">
      <c r="A230" s="154"/>
      <c r="B230" s="24"/>
      <c r="C230" s="24"/>
      <c r="D230" s="24"/>
      <c r="E230" s="24"/>
      <c r="F230" s="24"/>
      <c r="G230" s="1"/>
      <c r="H230" s="1"/>
      <c r="I230" s="1"/>
    </row>
    <row r="231" spans="1:9" x14ac:dyDescent="0.4">
      <c r="A231" s="154"/>
      <c r="B231" s="24"/>
      <c r="C231" s="24"/>
      <c r="D231" s="24"/>
      <c r="E231" s="24"/>
      <c r="F231" s="24"/>
      <c r="G231" s="1"/>
      <c r="H231" s="1"/>
      <c r="I231" s="1"/>
    </row>
    <row r="232" spans="1:9" x14ac:dyDescent="0.4">
      <c r="A232" s="154"/>
      <c r="B232" s="24"/>
      <c r="C232" s="24"/>
      <c r="D232" s="24"/>
      <c r="E232" s="24"/>
      <c r="F232" s="24"/>
      <c r="G232" s="1"/>
      <c r="H232" s="1"/>
      <c r="I232" s="1"/>
    </row>
    <row r="233" spans="1:9" x14ac:dyDescent="0.4">
      <c r="A233" s="154"/>
      <c r="B233" s="24"/>
      <c r="C233" s="24"/>
      <c r="D233" s="24"/>
      <c r="E233" s="24"/>
      <c r="F233" s="24"/>
      <c r="G233" s="1"/>
      <c r="H233" s="1"/>
      <c r="I233" s="1"/>
    </row>
    <row r="234" spans="1:9" x14ac:dyDescent="0.4">
      <c r="A234" s="154"/>
      <c r="B234" s="24"/>
      <c r="C234" s="24"/>
      <c r="D234" s="24"/>
      <c r="E234" s="24"/>
      <c r="F234" s="24"/>
      <c r="G234" s="1"/>
      <c r="H234" s="1"/>
      <c r="I234" s="1"/>
    </row>
    <row r="235" spans="1:9" x14ac:dyDescent="0.4">
      <c r="A235" s="154"/>
      <c r="B235" s="24"/>
      <c r="C235" s="24"/>
      <c r="D235" s="24"/>
      <c r="E235" s="24"/>
      <c r="F235" s="24"/>
      <c r="G235" s="1"/>
      <c r="H235" s="1"/>
      <c r="I235" s="1"/>
    </row>
    <row r="236" spans="1:9" x14ac:dyDescent="0.4">
      <c r="A236" s="154"/>
      <c r="B236" s="24"/>
      <c r="C236" s="24"/>
      <c r="D236" s="24"/>
      <c r="E236" s="24"/>
      <c r="F236" s="24"/>
      <c r="G236" s="1"/>
      <c r="H236" s="1"/>
      <c r="I236" s="1"/>
    </row>
    <row r="237" spans="1:9" x14ac:dyDescent="0.4">
      <c r="A237" s="154"/>
      <c r="B237" s="24"/>
      <c r="C237" s="24"/>
      <c r="D237" s="24"/>
      <c r="E237" s="24"/>
      <c r="F237" s="24"/>
      <c r="G237" s="1"/>
      <c r="H237" s="1"/>
      <c r="I237" s="1"/>
    </row>
    <row r="238" spans="1:9" x14ac:dyDescent="0.4">
      <c r="A238" s="154"/>
      <c r="B238" s="24"/>
      <c r="C238" s="24"/>
      <c r="D238" s="24"/>
      <c r="E238" s="24"/>
      <c r="F238" s="24"/>
      <c r="G238" s="1"/>
      <c r="H238" s="1"/>
      <c r="I238" s="1"/>
    </row>
    <row r="239" spans="1:9" x14ac:dyDescent="0.4">
      <c r="A239" s="154"/>
      <c r="B239" s="24"/>
      <c r="C239" s="24"/>
      <c r="D239" s="24"/>
      <c r="E239" s="24"/>
      <c r="F239" s="24"/>
      <c r="G239" s="1"/>
      <c r="H239" s="1"/>
      <c r="I239" s="1"/>
    </row>
    <row r="240" spans="1:9" x14ac:dyDescent="0.4">
      <c r="A240" s="154"/>
      <c r="B240" s="24"/>
      <c r="C240" s="24"/>
      <c r="D240" s="24"/>
      <c r="E240" s="24"/>
      <c r="F240" s="24"/>
      <c r="G240" s="1"/>
      <c r="H240" s="1"/>
      <c r="I240" s="1"/>
    </row>
    <row r="241" spans="1:9" x14ac:dyDescent="0.4">
      <c r="A241" s="154"/>
      <c r="B241" s="24"/>
      <c r="C241" s="24"/>
      <c r="D241" s="24"/>
      <c r="E241" s="24"/>
      <c r="F241" s="24"/>
      <c r="G241" s="1"/>
      <c r="H241" s="1"/>
      <c r="I241" s="1"/>
    </row>
    <row r="242" spans="1:9" x14ac:dyDescent="0.4">
      <c r="A242" s="154"/>
      <c r="B242" s="24"/>
      <c r="C242" s="24"/>
      <c r="D242" s="24"/>
      <c r="E242" s="24"/>
      <c r="F242" s="24"/>
      <c r="G242" s="1"/>
      <c r="H242" s="1"/>
      <c r="I242" s="1"/>
    </row>
    <row r="243" spans="1:9" x14ac:dyDescent="0.4">
      <c r="A243" s="154"/>
      <c r="B243" s="24"/>
      <c r="C243" s="24"/>
      <c r="D243" s="24"/>
      <c r="E243" s="24"/>
      <c r="F243" s="24"/>
      <c r="G243" s="1"/>
      <c r="H243" s="1"/>
      <c r="I243" s="1"/>
    </row>
    <row r="244" spans="1:9" x14ac:dyDescent="0.4">
      <c r="A244" s="154"/>
      <c r="B244" s="24"/>
      <c r="C244" s="24"/>
      <c r="D244" s="24"/>
      <c r="E244" s="24"/>
      <c r="F244" s="24"/>
      <c r="G244" s="1"/>
      <c r="H244" s="1"/>
      <c r="I244" s="1"/>
    </row>
    <row r="245" spans="1:9" x14ac:dyDescent="0.4">
      <c r="A245" s="154"/>
      <c r="B245" s="24"/>
      <c r="C245" s="24"/>
      <c r="D245" s="24"/>
      <c r="E245" s="24"/>
      <c r="F245" s="24"/>
      <c r="G245" s="1"/>
      <c r="H245" s="1"/>
      <c r="I245" s="1"/>
    </row>
    <row r="246" spans="1:9" x14ac:dyDescent="0.4">
      <c r="A246" s="154"/>
      <c r="B246" s="24"/>
      <c r="C246" s="24"/>
      <c r="D246" s="24"/>
      <c r="E246" s="24"/>
      <c r="F246" s="24"/>
      <c r="G246" s="1"/>
      <c r="H246" s="1"/>
      <c r="I246" s="1"/>
    </row>
    <row r="247" spans="1:9" x14ac:dyDescent="0.4">
      <c r="A247" s="154"/>
      <c r="B247" s="24"/>
      <c r="C247" s="24"/>
      <c r="D247" s="24"/>
      <c r="E247" s="24"/>
      <c r="F247" s="24"/>
      <c r="G247" s="1"/>
      <c r="H247" s="1"/>
      <c r="I247" s="1"/>
    </row>
    <row r="248" spans="1:9" x14ac:dyDescent="0.4">
      <c r="A248" s="154"/>
      <c r="B248" s="24"/>
      <c r="C248" s="24"/>
      <c r="D248" s="24"/>
      <c r="E248" s="24"/>
      <c r="F248" s="24"/>
      <c r="G248" s="1"/>
      <c r="H248" s="1"/>
      <c r="I248" s="1"/>
    </row>
    <row r="249" spans="1:9" x14ac:dyDescent="0.4">
      <c r="A249" s="154"/>
      <c r="B249" s="24"/>
      <c r="C249" s="24"/>
      <c r="D249" s="24"/>
      <c r="E249" s="24"/>
      <c r="F249" s="24"/>
      <c r="G249" s="1"/>
      <c r="H249" s="1"/>
      <c r="I249" s="1"/>
    </row>
    <row r="250" spans="1:9" x14ac:dyDescent="0.4">
      <c r="A250" s="154"/>
      <c r="B250" s="24"/>
      <c r="C250" s="24"/>
      <c r="D250" s="24"/>
      <c r="E250" s="24"/>
      <c r="F250" s="24"/>
      <c r="G250" s="1"/>
      <c r="H250" s="1"/>
      <c r="I250" s="1"/>
    </row>
    <row r="251" spans="1:9" x14ac:dyDescent="0.4">
      <c r="A251" s="154"/>
      <c r="B251" s="24"/>
      <c r="C251" s="24"/>
      <c r="D251" s="24"/>
      <c r="E251" s="24"/>
      <c r="F251" s="24"/>
      <c r="G251" s="1"/>
      <c r="H251" s="1"/>
      <c r="I251" s="1"/>
    </row>
    <row r="252" spans="1:9" x14ac:dyDescent="0.4">
      <c r="A252" s="154"/>
      <c r="B252" s="24"/>
      <c r="C252" s="24"/>
      <c r="D252" s="24"/>
      <c r="E252" s="24"/>
      <c r="F252" s="24"/>
      <c r="G252" s="1"/>
      <c r="H252" s="1"/>
      <c r="I252" s="1"/>
    </row>
    <row r="253" spans="1:9" x14ac:dyDescent="0.4">
      <c r="A253" s="154"/>
      <c r="B253" s="24"/>
      <c r="C253" s="24"/>
      <c r="D253" s="24"/>
      <c r="E253" s="24"/>
      <c r="F253" s="24"/>
      <c r="G253" s="1"/>
      <c r="H253" s="1"/>
      <c r="I253" s="1"/>
    </row>
    <row r="254" spans="1:9" x14ac:dyDescent="0.4">
      <c r="A254" s="154"/>
      <c r="B254" s="24"/>
      <c r="C254" s="24"/>
      <c r="D254" s="24"/>
      <c r="E254" s="24"/>
      <c r="F254" s="24"/>
      <c r="G254" s="1"/>
      <c r="H254" s="1"/>
      <c r="I254" s="1"/>
    </row>
    <row r="255" spans="1:9" x14ac:dyDescent="0.4">
      <c r="A255" s="154"/>
      <c r="B255" s="24"/>
      <c r="C255" s="24"/>
      <c r="D255" s="24"/>
      <c r="E255" s="24"/>
      <c r="F255" s="24"/>
      <c r="G255" s="1"/>
      <c r="H255" s="1"/>
      <c r="I255" s="1"/>
    </row>
    <row r="256" spans="1:9" x14ac:dyDescent="0.4">
      <c r="A256" s="154"/>
      <c r="B256" s="24"/>
      <c r="C256" s="24"/>
      <c r="D256" s="24"/>
      <c r="E256" s="24"/>
      <c r="F256" s="24"/>
      <c r="G256" s="1"/>
      <c r="H256" s="1"/>
      <c r="I256" s="1"/>
    </row>
    <row r="257" spans="1:9" x14ac:dyDescent="0.4">
      <c r="A257" s="154"/>
      <c r="B257" s="24"/>
      <c r="C257" s="24"/>
      <c r="D257" s="24"/>
      <c r="E257" s="24"/>
      <c r="F257" s="24"/>
      <c r="G257" s="1"/>
      <c r="H257" s="1"/>
      <c r="I257" s="1"/>
    </row>
    <row r="258" spans="1:9" x14ac:dyDescent="0.4">
      <c r="A258" s="154"/>
      <c r="B258" s="24"/>
      <c r="C258" s="24"/>
      <c r="D258" s="24"/>
      <c r="E258" s="24"/>
      <c r="F258" s="24"/>
      <c r="G258" s="1"/>
      <c r="H258" s="1"/>
      <c r="I258" s="1"/>
    </row>
    <row r="259" spans="1:9" x14ac:dyDescent="0.4">
      <c r="A259" s="154"/>
      <c r="B259" s="24"/>
      <c r="C259" s="24"/>
      <c r="D259" s="24"/>
      <c r="E259" s="24"/>
      <c r="F259" s="24"/>
      <c r="G259" s="1"/>
      <c r="H259" s="1"/>
      <c r="I259" s="1"/>
    </row>
    <row r="260" spans="1:9" x14ac:dyDescent="0.4">
      <c r="A260" s="154"/>
      <c r="B260" s="24"/>
      <c r="C260" s="24"/>
      <c r="D260" s="24"/>
      <c r="E260" s="24"/>
      <c r="F260" s="24"/>
      <c r="G260" s="1"/>
      <c r="H260" s="1"/>
      <c r="I260" s="1"/>
    </row>
    <row r="261" spans="1:9" x14ac:dyDescent="0.4">
      <c r="A261" s="154"/>
      <c r="B261" s="24"/>
      <c r="C261" s="24"/>
      <c r="D261" s="24"/>
      <c r="E261" s="24"/>
      <c r="F261" s="24"/>
      <c r="G261" s="1"/>
      <c r="H261" s="1"/>
      <c r="I261" s="1"/>
    </row>
    <row r="262" spans="1:9" x14ac:dyDescent="0.4">
      <c r="A262" s="154"/>
      <c r="B262" s="24"/>
      <c r="C262" s="24"/>
      <c r="D262" s="24"/>
      <c r="E262" s="24"/>
      <c r="F262" s="24"/>
      <c r="G262" s="1"/>
      <c r="H262" s="1"/>
      <c r="I262" s="1"/>
    </row>
    <row r="263" spans="1:9" x14ac:dyDescent="0.4">
      <c r="A263" s="154"/>
      <c r="B263" s="24"/>
      <c r="C263" s="24"/>
      <c r="D263" s="24"/>
      <c r="E263" s="24"/>
      <c r="F263" s="24"/>
      <c r="G263" s="1"/>
      <c r="H263" s="1"/>
      <c r="I263" s="1"/>
    </row>
    <row r="264" spans="1:9" x14ac:dyDescent="0.4">
      <c r="A264" s="154"/>
      <c r="B264" s="24"/>
      <c r="C264" s="24"/>
      <c r="D264" s="24"/>
      <c r="E264" s="24"/>
      <c r="F264" s="24"/>
      <c r="G264" s="1"/>
      <c r="H264" s="1"/>
      <c r="I264" s="1"/>
    </row>
    <row r="265" spans="1:9" x14ac:dyDescent="0.4">
      <c r="A265" s="154"/>
      <c r="B265" s="24"/>
      <c r="C265" s="24"/>
      <c r="D265" s="24"/>
      <c r="E265" s="24"/>
      <c r="F265" s="24"/>
      <c r="G265" s="1"/>
      <c r="H265" s="1"/>
      <c r="I265" s="1"/>
    </row>
    <row r="266" spans="1:9" x14ac:dyDescent="0.4">
      <c r="A266" s="154"/>
      <c r="B266" s="24"/>
      <c r="C266" s="24"/>
      <c r="D266" s="24"/>
      <c r="E266" s="24"/>
      <c r="F266" s="24"/>
      <c r="G266" s="1"/>
      <c r="H266" s="1"/>
      <c r="I266" s="1"/>
    </row>
    <row r="267" spans="1:9" x14ac:dyDescent="0.4">
      <c r="A267" s="154"/>
      <c r="B267" s="24"/>
      <c r="C267" s="24"/>
      <c r="D267" s="24"/>
      <c r="E267" s="24"/>
      <c r="F267" s="24"/>
      <c r="G267" s="1"/>
      <c r="H267" s="1"/>
      <c r="I267" s="1"/>
    </row>
    <row r="268" spans="1:9" x14ac:dyDescent="0.4">
      <c r="A268" s="154"/>
      <c r="B268" s="24"/>
      <c r="C268" s="24"/>
      <c r="D268" s="24"/>
      <c r="E268" s="24"/>
      <c r="F268" s="24"/>
      <c r="G268" s="1"/>
      <c r="H268" s="1"/>
      <c r="I268" s="1"/>
    </row>
    <row r="269" spans="1:9" x14ac:dyDescent="0.4">
      <c r="A269" s="154"/>
      <c r="B269" s="24"/>
      <c r="C269" s="24"/>
      <c r="D269" s="24"/>
      <c r="E269" s="24"/>
      <c r="F269" s="24"/>
      <c r="G269" s="1"/>
      <c r="H269" s="1"/>
      <c r="I269" s="1"/>
    </row>
    <row r="270" spans="1:9" x14ac:dyDescent="0.4">
      <c r="A270" s="154"/>
      <c r="B270" s="24"/>
      <c r="C270" s="24"/>
      <c r="D270" s="24"/>
      <c r="E270" s="24"/>
      <c r="F270" s="24"/>
      <c r="G270" s="1"/>
      <c r="H270" s="1"/>
      <c r="I270" s="1"/>
    </row>
    <row r="271" spans="1:9" x14ac:dyDescent="0.4">
      <c r="A271" s="154"/>
      <c r="B271" s="24"/>
      <c r="C271" s="24"/>
      <c r="D271" s="24"/>
      <c r="E271" s="24"/>
      <c r="F271" s="24"/>
      <c r="G271" s="1"/>
      <c r="H271" s="1"/>
      <c r="I271" s="1"/>
    </row>
    <row r="272" spans="1:9" x14ac:dyDescent="0.4">
      <c r="A272" s="154"/>
      <c r="B272" s="24"/>
      <c r="C272" s="24"/>
      <c r="D272" s="24"/>
      <c r="E272" s="24"/>
      <c r="F272" s="24"/>
      <c r="G272" s="1"/>
      <c r="H272" s="1"/>
      <c r="I272" s="1"/>
    </row>
    <row r="273" spans="1:9" x14ac:dyDescent="0.4">
      <c r="A273" s="154"/>
      <c r="B273" s="24"/>
      <c r="C273" s="24"/>
      <c r="D273" s="24"/>
      <c r="E273" s="24"/>
      <c r="F273" s="24"/>
      <c r="G273" s="1"/>
      <c r="H273" s="1"/>
      <c r="I273" s="1"/>
    </row>
    <row r="274" spans="1:9" x14ac:dyDescent="0.4">
      <c r="A274" s="154"/>
      <c r="B274" s="24"/>
      <c r="C274" s="24"/>
      <c r="D274" s="24"/>
      <c r="E274" s="24"/>
      <c r="F274" s="24"/>
      <c r="G274" s="1"/>
      <c r="H274" s="1"/>
      <c r="I274" s="1"/>
    </row>
    <row r="275" spans="1:9" x14ac:dyDescent="0.4">
      <c r="A275" s="154"/>
      <c r="B275" s="24"/>
      <c r="C275" s="24"/>
      <c r="D275" s="24"/>
      <c r="E275" s="24"/>
      <c r="F275" s="24"/>
      <c r="G275" s="1"/>
      <c r="H275" s="1"/>
      <c r="I275" s="1"/>
    </row>
    <row r="276" spans="1:9" x14ac:dyDescent="0.4">
      <c r="A276" s="154"/>
      <c r="B276" s="24"/>
      <c r="C276" s="24"/>
      <c r="D276" s="24"/>
      <c r="E276" s="24"/>
      <c r="F276" s="24"/>
      <c r="G276" s="1"/>
      <c r="H276" s="1"/>
      <c r="I276" s="1"/>
    </row>
    <row r="277" spans="1:9" x14ac:dyDescent="0.4">
      <c r="A277" s="154"/>
      <c r="B277" s="24"/>
      <c r="C277" s="24"/>
      <c r="D277" s="24"/>
      <c r="E277" s="24"/>
      <c r="F277" s="24"/>
      <c r="G277" s="1"/>
      <c r="H277" s="1"/>
      <c r="I277" s="1"/>
    </row>
    <row r="278" spans="1:9" x14ac:dyDescent="0.4">
      <c r="A278" s="154"/>
      <c r="B278" s="24"/>
      <c r="C278" s="24"/>
      <c r="D278" s="24"/>
      <c r="E278" s="24"/>
      <c r="F278" s="24"/>
      <c r="G278" s="1"/>
      <c r="H278" s="1"/>
      <c r="I278" s="1"/>
    </row>
    <row r="279" spans="1:9" x14ac:dyDescent="0.4">
      <c r="A279" s="154"/>
      <c r="B279" s="24"/>
      <c r="C279" s="24"/>
      <c r="D279" s="24"/>
      <c r="E279" s="24"/>
      <c r="F279" s="24"/>
      <c r="G279" s="1"/>
      <c r="H279" s="1"/>
      <c r="I279" s="1"/>
    </row>
    <row r="280" spans="1:9" x14ac:dyDescent="0.4">
      <c r="A280" s="154"/>
      <c r="B280" s="24"/>
      <c r="C280" s="24"/>
      <c r="D280" s="24"/>
      <c r="E280" s="24"/>
      <c r="F280" s="24"/>
      <c r="G280" s="1"/>
      <c r="H280" s="1"/>
      <c r="I280" s="1"/>
    </row>
    <row r="281" spans="1:9" x14ac:dyDescent="0.4">
      <c r="A281" s="154"/>
      <c r="B281" s="24"/>
      <c r="C281" s="24"/>
      <c r="D281" s="24"/>
      <c r="E281" s="24"/>
      <c r="F281" s="24"/>
      <c r="G281" s="1"/>
      <c r="H281" s="1"/>
      <c r="I281" s="1"/>
    </row>
    <row r="282" spans="1:9" x14ac:dyDescent="0.4">
      <c r="A282" s="154"/>
      <c r="B282" s="24"/>
      <c r="C282" s="24"/>
      <c r="D282" s="24"/>
      <c r="E282" s="24"/>
      <c r="F282" s="24"/>
      <c r="G282" s="1"/>
      <c r="H282" s="1"/>
      <c r="I282" s="1"/>
    </row>
    <row r="283" spans="1:9" x14ac:dyDescent="0.4">
      <c r="A283" s="154"/>
      <c r="B283" s="24"/>
      <c r="C283" s="24"/>
      <c r="D283" s="24"/>
      <c r="E283" s="24"/>
      <c r="F283" s="24"/>
      <c r="G283" s="1"/>
      <c r="H283" s="1"/>
      <c r="I283" s="1"/>
    </row>
    <row r="284" spans="1:9" x14ac:dyDescent="0.4">
      <c r="A284" s="154"/>
      <c r="B284" s="24"/>
      <c r="C284" s="24"/>
      <c r="D284" s="24"/>
      <c r="E284" s="24"/>
      <c r="F284" s="24"/>
      <c r="G284" s="1"/>
      <c r="H284" s="1"/>
      <c r="I284" s="1"/>
    </row>
    <row r="285" spans="1:9" x14ac:dyDescent="0.4">
      <c r="A285" s="154"/>
      <c r="B285" s="24"/>
      <c r="C285" s="24"/>
      <c r="D285" s="24"/>
      <c r="E285" s="24"/>
      <c r="F285" s="24"/>
      <c r="G285" s="1"/>
      <c r="H285" s="1"/>
      <c r="I285" s="1"/>
    </row>
    <row r="286" spans="1:9" x14ac:dyDescent="0.4">
      <c r="A286" s="154"/>
      <c r="B286" s="24"/>
      <c r="C286" s="24"/>
      <c r="D286" s="24"/>
      <c r="E286" s="24"/>
      <c r="F286" s="24"/>
      <c r="G286" s="1"/>
      <c r="H286" s="1"/>
      <c r="I286" s="1"/>
    </row>
    <row r="287" spans="1:9" x14ac:dyDescent="0.4">
      <c r="A287" s="154"/>
      <c r="B287" s="24"/>
      <c r="C287" s="24"/>
      <c r="D287" s="24"/>
      <c r="E287" s="24"/>
      <c r="F287" s="24"/>
      <c r="G287" s="1"/>
      <c r="H287" s="1"/>
      <c r="I287" s="1"/>
    </row>
    <row r="288" spans="1:9" x14ac:dyDescent="0.4">
      <c r="A288" s="154"/>
      <c r="B288" s="24"/>
      <c r="C288" s="24"/>
      <c r="D288" s="24"/>
      <c r="E288" s="24"/>
      <c r="F288" s="24"/>
      <c r="G288" s="1"/>
      <c r="H288" s="1"/>
      <c r="I288" s="1"/>
    </row>
    <row r="289" spans="1:9" x14ac:dyDescent="0.4">
      <c r="A289" s="154"/>
      <c r="B289" s="24"/>
      <c r="C289" s="24"/>
      <c r="D289" s="24"/>
      <c r="E289" s="24"/>
      <c r="F289" s="24"/>
      <c r="G289" s="1"/>
      <c r="H289" s="1"/>
      <c r="I289" s="1"/>
    </row>
    <row r="290" spans="1:9" x14ac:dyDescent="0.4">
      <c r="A290" s="154"/>
      <c r="B290" s="24"/>
      <c r="C290" s="24"/>
      <c r="D290" s="24"/>
      <c r="E290" s="24"/>
      <c r="F290" s="24"/>
      <c r="G290" s="1"/>
      <c r="H290" s="1"/>
      <c r="I290" s="1"/>
    </row>
    <row r="291" spans="1:9" x14ac:dyDescent="0.4">
      <c r="A291" s="154"/>
      <c r="B291" s="24"/>
      <c r="C291" s="24"/>
      <c r="D291" s="24"/>
      <c r="E291" s="24"/>
      <c r="F291" s="24"/>
      <c r="G291" s="1"/>
      <c r="H291" s="1"/>
      <c r="I291" s="1"/>
    </row>
    <row r="292" spans="1:9" x14ac:dyDescent="0.4">
      <c r="A292" s="154"/>
      <c r="B292" s="24"/>
      <c r="C292" s="24"/>
      <c r="D292" s="24"/>
      <c r="E292" s="24"/>
      <c r="F292" s="24"/>
      <c r="G292" s="1"/>
      <c r="H292" s="1"/>
      <c r="I292" s="1"/>
    </row>
    <row r="293" spans="1:9" x14ac:dyDescent="0.4">
      <c r="A293" s="154"/>
      <c r="B293" s="24"/>
      <c r="C293" s="24"/>
      <c r="D293" s="24"/>
      <c r="E293" s="24"/>
      <c r="F293" s="24"/>
      <c r="G293" s="1"/>
      <c r="H293" s="1"/>
      <c r="I293" s="1"/>
    </row>
    <row r="294" spans="1:9" x14ac:dyDescent="0.4">
      <c r="A294" s="154"/>
      <c r="B294" s="24"/>
      <c r="C294" s="24"/>
      <c r="D294" s="24"/>
      <c r="E294" s="24"/>
      <c r="F294" s="24"/>
      <c r="G294" s="1"/>
      <c r="H294" s="1"/>
      <c r="I294" s="1"/>
    </row>
    <row r="295" spans="1:9" x14ac:dyDescent="0.4">
      <c r="A295" s="154"/>
      <c r="B295" s="24"/>
      <c r="C295" s="24"/>
      <c r="D295" s="24"/>
      <c r="E295" s="24"/>
      <c r="F295" s="24"/>
      <c r="G295" s="1"/>
      <c r="H295" s="1"/>
      <c r="I295" s="1"/>
    </row>
    <row r="296" spans="1:9" x14ac:dyDescent="0.4">
      <c r="A296" s="154"/>
      <c r="B296" s="24"/>
      <c r="C296" s="24"/>
      <c r="D296" s="24"/>
      <c r="E296" s="24"/>
      <c r="F296" s="24"/>
      <c r="G296" s="1"/>
      <c r="H296" s="1"/>
      <c r="I296" s="1"/>
    </row>
    <row r="297" spans="1:9" x14ac:dyDescent="0.4">
      <c r="A297" s="154"/>
      <c r="B297" s="24"/>
      <c r="C297" s="24"/>
      <c r="D297" s="24"/>
      <c r="E297" s="24"/>
      <c r="F297" s="24"/>
      <c r="G297" s="1"/>
      <c r="H297" s="1"/>
      <c r="I297" s="1"/>
    </row>
    <row r="298" spans="1:9" x14ac:dyDescent="0.4">
      <c r="A298" s="154"/>
      <c r="B298" s="24"/>
      <c r="C298" s="24"/>
      <c r="D298" s="24"/>
      <c r="E298" s="24"/>
      <c r="F298" s="24"/>
      <c r="G298" s="1"/>
      <c r="H298" s="1"/>
      <c r="I298" s="1"/>
    </row>
    <row r="299" spans="1:9" x14ac:dyDescent="0.4">
      <c r="A299" s="154"/>
      <c r="B299" s="24"/>
      <c r="C299" s="24"/>
      <c r="D299" s="24"/>
      <c r="E299" s="24"/>
      <c r="F299" s="24"/>
      <c r="G299" s="1"/>
      <c r="H299" s="1"/>
      <c r="I299" s="1"/>
    </row>
    <row r="300" spans="1:9" x14ac:dyDescent="0.4">
      <c r="A300" s="154"/>
      <c r="B300" s="24"/>
      <c r="C300" s="24"/>
      <c r="D300" s="24"/>
      <c r="E300" s="24"/>
      <c r="F300" s="24"/>
      <c r="G300" s="1"/>
      <c r="H300" s="1"/>
      <c r="I300" s="1"/>
    </row>
    <row r="301" spans="1:9" x14ac:dyDescent="0.4">
      <c r="A301" s="154"/>
      <c r="B301" s="24"/>
      <c r="C301" s="24"/>
      <c r="D301" s="24"/>
      <c r="E301" s="24"/>
      <c r="F301" s="24"/>
      <c r="G301" s="1"/>
      <c r="H301" s="1"/>
      <c r="I301" s="1"/>
    </row>
    <row r="302" spans="1:9" x14ac:dyDescent="0.4">
      <c r="A302" s="154"/>
      <c r="B302" s="24"/>
      <c r="C302" s="24"/>
      <c r="D302" s="24"/>
      <c r="E302" s="24"/>
      <c r="F302" s="24"/>
      <c r="G302" s="1"/>
      <c r="H302" s="1"/>
      <c r="I302" s="1"/>
    </row>
    <row r="303" spans="1:9" x14ac:dyDescent="0.4">
      <c r="A303" s="154"/>
      <c r="B303" s="24"/>
      <c r="C303" s="24"/>
      <c r="D303" s="24"/>
      <c r="E303" s="24"/>
      <c r="F303" s="24"/>
      <c r="G303" s="1"/>
      <c r="H303" s="1"/>
      <c r="I303" s="1"/>
    </row>
    <row r="304" spans="1:9" x14ac:dyDescent="0.4">
      <c r="A304" s="154"/>
      <c r="B304" s="24"/>
      <c r="C304" s="24"/>
      <c r="D304" s="24"/>
      <c r="E304" s="24"/>
      <c r="F304" s="24"/>
      <c r="G304" s="1"/>
      <c r="H304" s="1"/>
      <c r="I304" s="1"/>
    </row>
    <row r="305" spans="1:9" x14ac:dyDescent="0.4">
      <c r="A305" s="154"/>
      <c r="B305" s="24"/>
      <c r="C305" s="24"/>
      <c r="D305" s="24"/>
      <c r="E305" s="24"/>
      <c r="F305" s="24"/>
      <c r="G305" s="1"/>
      <c r="H305" s="1"/>
      <c r="I305" s="1"/>
    </row>
    <row r="306" spans="1:9" x14ac:dyDescent="0.4">
      <c r="A306" s="154"/>
      <c r="B306" s="24"/>
      <c r="C306" s="24"/>
      <c r="D306" s="24"/>
      <c r="E306" s="24"/>
      <c r="F306" s="24"/>
      <c r="G306" s="1"/>
      <c r="H306" s="1"/>
      <c r="I306" s="1"/>
    </row>
    <row r="307" spans="1:9" x14ac:dyDescent="0.4">
      <c r="A307" s="154"/>
      <c r="B307" s="24"/>
      <c r="C307" s="24"/>
      <c r="D307" s="24"/>
      <c r="E307" s="24"/>
      <c r="F307" s="24"/>
      <c r="G307" s="1"/>
      <c r="H307" s="1"/>
      <c r="I307" s="1"/>
    </row>
    <row r="308" spans="1:9" x14ac:dyDescent="0.4">
      <c r="A308" s="154"/>
      <c r="B308" s="24"/>
      <c r="C308" s="24"/>
      <c r="D308" s="24"/>
      <c r="E308" s="24"/>
      <c r="F308" s="24"/>
      <c r="G308" s="1"/>
      <c r="H308" s="1"/>
      <c r="I308" s="1"/>
    </row>
    <row r="309" spans="1:9" x14ac:dyDescent="0.4">
      <c r="A309" s="154"/>
      <c r="B309" s="24"/>
      <c r="C309" s="24"/>
      <c r="D309" s="24"/>
      <c r="E309" s="24"/>
      <c r="F309" s="24"/>
      <c r="G309" s="1"/>
      <c r="H309" s="1"/>
      <c r="I309" s="1"/>
    </row>
    <row r="310" spans="1:9" x14ac:dyDescent="0.4">
      <c r="A310" s="154"/>
      <c r="B310" s="24"/>
      <c r="C310" s="24"/>
      <c r="D310" s="24"/>
      <c r="E310" s="24"/>
      <c r="F310" s="24"/>
      <c r="G310" s="1"/>
      <c r="H310" s="1"/>
      <c r="I310" s="1"/>
    </row>
    <row r="311" spans="1:9" x14ac:dyDescent="0.4">
      <c r="A311" s="154"/>
      <c r="B311" s="24"/>
      <c r="C311" s="24"/>
      <c r="D311" s="24"/>
      <c r="E311" s="24"/>
      <c r="F311" s="24"/>
      <c r="G311" s="1"/>
      <c r="H311" s="1"/>
      <c r="I311" s="1"/>
    </row>
    <row r="312" spans="1:9" x14ac:dyDescent="0.4">
      <c r="A312" s="154"/>
      <c r="B312" s="24"/>
      <c r="C312" s="24"/>
      <c r="D312" s="24"/>
      <c r="E312" s="24"/>
      <c r="F312" s="24"/>
      <c r="G312" s="1"/>
      <c r="H312" s="1"/>
      <c r="I312" s="1"/>
    </row>
    <row r="313" spans="1:9" x14ac:dyDescent="0.4">
      <c r="A313" s="154"/>
      <c r="B313" s="24"/>
      <c r="C313" s="24"/>
      <c r="D313" s="24"/>
      <c r="E313" s="24"/>
      <c r="F313" s="24"/>
      <c r="G313" s="1"/>
      <c r="H313" s="1"/>
      <c r="I313" s="1"/>
    </row>
    <row r="314" spans="1:9" x14ac:dyDescent="0.4">
      <c r="A314" s="154"/>
      <c r="B314" s="24"/>
      <c r="C314" s="24"/>
      <c r="D314" s="24"/>
      <c r="E314" s="24"/>
      <c r="F314" s="24"/>
      <c r="G314" s="1"/>
      <c r="H314" s="1"/>
      <c r="I314" s="1"/>
    </row>
    <row r="315" spans="1:9" x14ac:dyDescent="0.4">
      <c r="A315" s="154"/>
      <c r="B315" s="24"/>
      <c r="C315" s="24"/>
      <c r="D315" s="24"/>
      <c r="E315" s="24"/>
      <c r="F315" s="24"/>
      <c r="G315" s="1"/>
      <c r="H315" s="1"/>
      <c r="I315" s="1"/>
    </row>
    <row r="316" spans="1:9" x14ac:dyDescent="0.4">
      <c r="A316" s="154"/>
      <c r="B316" s="24"/>
      <c r="C316" s="24"/>
      <c r="D316" s="24"/>
      <c r="E316" s="24"/>
      <c r="F316" s="24"/>
      <c r="G316" s="1"/>
      <c r="H316" s="1"/>
      <c r="I316" s="1"/>
    </row>
    <row r="317" spans="1:9" x14ac:dyDescent="0.4">
      <c r="A317" s="154"/>
      <c r="B317" s="24"/>
      <c r="C317" s="24"/>
      <c r="D317" s="24"/>
      <c r="E317" s="24"/>
      <c r="F317" s="24"/>
      <c r="G317" s="1"/>
      <c r="H317" s="1"/>
      <c r="I317" s="1"/>
    </row>
    <row r="318" spans="1:9" x14ac:dyDescent="0.4">
      <c r="A318" s="154"/>
      <c r="B318" s="24"/>
      <c r="C318" s="24"/>
      <c r="D318" s="24"/>
      <c r="E318" s="24"/>
      <c r="F318" s="24"/>
      <c r="G318" s="1"/>
      <c r="H318" s="1"/>
      <c r="I318" s="1"/>
    </row>
    <row r="319" spans="1:9" x14ac:dyDescent="0.4">
      <c r="A319" s="154"/>
      <c r="B319" s="24"/>
      <c r="C319" s="24"/>
      <c r="D319" s="24"/>
      <c r="E319" s="24"/>
      <c r="F319" s="24"/>
      <c r="G319" s="1"/>
      <c r="H319" s="1"/>
      <c r="I319" s="1"/>
    </row>
    <row r="320" spans="1:9" x14ac:dyDescent="0.4">
      <c r="A320" s="154"/>
      <c r="B320" s="24"/>
      <c r="C320" s="24"/>
      <c r="D320" s="24"/>
      <c r="E320" s="24"/>
      <c r="F320" s="24"/>
      <c r="G320" s="1"/>
      <c r="H320" s="1"/>
      <c r="I320" s="1"/>
    </row>
    <row r="321" spans="1:9" x14ac:dyDescent="0.4">
      <c r="A321" s="154"/>
      <c r="B321" s="24"/>
      <c r="C321" s="24"/>
      <c r="D321" s="24"/>
      <c r="E321" s="24"/>
      <c r="F321" s="24"/>
      <c r="G321" s="1"/>
      <c r="H321" s="1"/>
      <c r="I321" s="1"/>
    </row>
    <row r="322" spans="1:9" x14ac:dyDescent="0.4">
      <c r="A322" s="154"/>
      <c r="B322" s="24"/>
      <c r="C322" s="24"/>
      <c r="D322" s="24"/>
      <c r="E322" s="24"/>
      <c r="F322" s="24"/>
      <c r="G322" s="1"/>
      <c r="H322" s="1"/>
      <c r="I322" s="1"/>
    </row>
    <row r="323" spans="1:9" x14ac:dyDescent="0.4">
      <c r="A323" s="154"/>
      <c r="B323" s="24"/>
      <c r="C323" s="24"/>
      <c r="D323" s="24"/>
      <c r="E323" s="24"/>
      <c r="F323" s="24"/>
      <c r="G323" s="1"/>
      <c r="H323" s="1"/>
      <c r="I323" s="1"/>
    </row>
    <row r="324" spans="1:9" x14ac:dyDescent="0.4">
      <c r="A324" s="154"/>
      <c r="B324" s="24"/>
      <c r="C324" s="24"/>
      <c r="D324" s="24"/>
      <c r="E324" s="24"/>
      <c r="F324" s="24"/>
      <c r="G324" s="1"/>
      <c r="H324" s="1"/>
      <c r="I324" s="1"/>
    </row>
    <row r="325" spans="1:9" x14ac:dyDescent="0.4">
      <c r="A325" s="154"/>
      <c r="B325" s="24"/>
      <c r="C325" s="24"/>
      <c r="D325" s="24"/>
      <c r="E325" s="24"/>
      <c r="F325" s="24"/>
      <c r="G325" s="1"/>
      <c r="H325" s="1"/>
      <c r="I325" s="1"/>
    </row>
    <row r="326" spans="1:9" x14ac:dyDescent="0.4">
      <c r="A326" s="154"/>
      <c r="B326" s="24"/>
      <c r="C326" s="24"/>
      <c r="D326" s="24"/>
      <c r="E326" s="24"/>
      <c r="F326" s="24"/>
      <c r="G326" s="1"/>
      <c r="H326" s="1"/>
      <c r="I326" s="1"/>
    </row>
    <row r="327" spans="1:9" x14ac:dyDescent="0.4">
      <c r="A327" s="154"/>
      <c r="B327" s="24"/>
      <c r="C327" s="24"/>
      <c r="D327" s="24"/>
      <c r="E327" s="24"/>
      <c r="F327" s="24"/>
      <c r="G327" s="1"/>
      <c r="H327" s="1"/>
      <c r="I327" s="1"/>
    </row>
    <row r="328" spans="1:9" x14ac:dyDescent="0.4">
      <c r="A328" s="154"/>
      <c r="B328" s="24"/>
      <c r="C328" s="24"/>
      <c r="D328" s="24"/>
      <c r="E328" s="24"/>
      <c r="F328" s="24"/>
      <c r="G328" s="1"/>
      <c r="H328" s="1"/>
      <c r="I328" s="1"/>
    </row>
    <row r="329" spans="1:9" x14ac:dyDescent="0.4">
      <c r="A329" s="154"/>
      <c r="B329" s="24"/>
      <c r="C329" s="24"/>
      <c r="D329" s="24"/>
      <c r="E329" s="24"/>
      <c r="F329" s="24"/>
      <c r="G329" s="1"/>
      <c r="H329" s="1"/>
      <c r="I329" s="1"/>
    </row>
    <row r="330" spans="1:9" x14ac:dyDescent="0.4">
      <c r="A330" s="154"/>
      <c r="B330" s="24"/>
      <c r="C330" s="24"/>
      <c r="D330" s="24"/>
      <c r="E330" s="24"/>
      <c r="F330" s="24"/>
      <c r="G330" s="1"/>
      <c r="H330" s="1"/>
      <c r="I330" s="1"/>
    </row>
    <row r="331" spans="1:9" x14ac:dyDescent="0.4">
      <c r="A331" s="154"/>
      <c r="B331" s="24"/>
      <c r="C331" s="24"/>
      <c r="D331" s="24"/>
      <c r="E331" s="24"/>
      <c r="F331" s="24"/>
      <c r="G331" s="1"/>
      <c r="H331" s="1"/>
      <c r="I331" s="1"/>
    </row>
    <row r="332" spans="1:9" x14ac:dyDescent="0.4">
      <c r="A332" s="154"/>
      <c r="B332" s="24"/>
      <c r="C332" s="24"/>
      <c r="D332" s="24"/>
      <c r="E332" s="24"/>
      <c r="F332" s="24"/>
      <c r="G332" s="1"/>
      <c r="H332" s="1"/>
      <c r="I332" s="1"/>
    </row>
    <row r="333" spans="1:9" x14ac:dyDescent="0.4">
      <c r="A333" s="154"/>
      <c r="B333" s="24"/>
      <c r="C333" s="24"/>
      <c r="D333" s="24"/>
      <c r="E333" s="24"/>
      <c r="F333" s="24"/>
      <c r="G333" s="1"/>
      <c r="H333" s="1"/>
      <c r="I333" s="1"/>
    </row>
    <row r="334" spans="1:9" x14ac:dyDescent="0.4">
      <c r="A334" s="154"/>
      <c r="B334" s="24"/>
      <c r="C334" s="24"/>
      <c r="D334" s="24"/>
      <c r="E334" s="24"/>
      <c r="F334" s="24"/>
      <c r="G334" s="1"/>
      <c r="H334" s="1"/>
      <c r="I334" s="1"/>
    </row>
    <row r="335" spans="1:9" x14ac:dyDescent="0.4">
      <c r="A335" s="154"/>
      <c r="B335" s="24"/>
      <c r="C335" s="24"/>
      <c r="D335" s="24"/>
      <c r="E335" s="24"/>
      <c r="F335" s="24"/>
      <c r="G335" s="1"/>
      <c r="H335" s="1"/>
      <c r="I335" s="1"/>
    </row>
    <row r="336" spans="1:9" x14ac:dyDescent="0.4">
      <c r="A336" s="154"/>
      <c r="B336" s="24"/>
      <c r="C336" s="24"/>
      <c r="D336" s="24"/>
      <c r="E336" s="24"/>
      <c r="F336" s="24"/>
      <c r="G336" s="1"/>
      <c r="H336" s="1"/>
      <c r="I336" s="1"/>
    </row>
    <row r="337" spans="1:9" x14ac:dyDescent="0.4">
      <c r="A337" s="154"/>
      <c r="B337" s="24"/>
      <c r="C337" s="24"/>
      <c r="D337" s="24"/>
      <c r="E337" s="24"/>
      <c r="F337" s="24"/>
      <c r="G337" s="1"/>
      <c r="H337" s="1"/>
      <c r="I337" s="1"/>
    </row>
    <row r="338" spans="1:9" x14ac:dyDescent="0.4">
      <c r="A338" s="154"/>
      <c r="B338" s="24"/>
      <c r="C338" s="24"/>
      <c r="D338" s="24"/>
      <c r="E338" s="24"/>
      <c r="F338" s="24"/>
      <c r="G338" s="1"/>
      <c r="H338" s="1"/>
      <c r="I338" s="1"/>
    </row>
    <row r="339" spans="1:9" x14ac:dyDescent="0.4">
      <c r="A339" s="154"/>
      <c r="B339" s="24"/>
      <c r="C339" s="24"/>
      <c r="D339" s="24"/>
      <c r="E339" s="24"/>
      <c r="F339" s="24"/>
      <c r="G339" s="1"/>
      <c r="H339" s="1"/>
      <c r="I339" s="1"/>
    </row>
    <row r="340" spans="1:9" x14ac:dyDescent="0.4">
      <c r="A340" s="154"/>
      <c r="B340" s="24"/>
      <c r="C340" s="24"/>
      <c r="D340" s="24"/>
      <c r="E340" s="24"/>
      <c r="F340" s="24"/>
      <c r="G340" s="1"/>
      <c r="H340" s="1"/>
      <c r="I340" s="1"/>
    </row>
    <row r="341" spans="1:9" x14ac:dyDescent="0.4">
      <c r="A341" s="154"/>
      <c r="B341" s="24"/>
      <c r="C341" s="24"/>
      <c r="D341" s="24"/>
      <c r="E341" s="24"/>
      <c r="F341" s="24"/>
      <c r="G341" s="1"/>
      <c r="H341" s="1"/>
      <c r="I341" s="1"/>
    </row>
    <row r="342" spans="1:9" x14ac:dyDescent="0.4">
      <c r="A342" s="154"/>
      <c r="B342" s="24"/>
      <c r="C342" s="24"/>
      <c r="D342" s="24"/>
      <c r="E342" s="24"/>
      <c r="F342" s="24"/>
      <c r="G342" s="1"/>
      <c r="H342" s="1"/>
      <c r="I342" s="1"/>
    </row>
    <row r="343" spans="1:9" x14ac:dyDescent="0.4">
      <c r="A343" s="154"/>
      <c r="B343" s="24"/>
      <c r="C343" s="24"/>
      <c r="D343" s="24"/>
      <c r="E343" s="24"/>
      <c r="F343" s="24"/>
      <c r="G343" s="1"/>
      <c r="H343" s="1"/>
      <c r="I343" s="1"/>
    </row>
    <row r="344" spans="1:9" x14ac:dyDescent="0.4">
      <c r="A344" s="154"/>
      <c r="B344" s="24"/>
      <c r="C344" s="24"/>
      <c r="D344" s="24"/>
      <c r="E344" s="24"/>
      <c r="F344" s="24"/>
      <c r="G344" s="1"/>
      <c r="H344" s="1"/>
      <c r="I344" s="1"/>
    </row>
    <row r="345" spans="1:9" x14ac:dyDescent="0.4">
      <c r="A345" s="154"/>
      <c r="B345" s="24"/>
      <c r="C345" s="24"/>
      <c r="D345" s="24"/>
      <c r="E345" s="24"/>
      <c r="F345" s="24"/>
      <c r="G345" s="1"/>
      <c r="H345" s="1"/>
      <c r="I345" s="1"/>
    </row>
    <row r="346" spans="1:9" x14ac:dyDescent="0.4">
      <c r="A346" s="154"/>
      <c r="B346" s="24"/>
      <c r="C346" s="24"/>
      <c r="D346" s="24"/>
      <c r="E346" s="24"/>
      <c r="F346" s="24"/>
      <c r="G346" s="1"/>
      <c r="H346" s="1"/>
      <c r="I346" s="1"/>
    </row>
    <row r="347" spans="1:9" x14ac:dyDescent="0.4">
      <c r="A347" s="154"/>
      <c r="B347" s="24"/>
      <c r="C347" s="24"/>
      <c r="D347" s="24"/>
      <c r="E347" s="24"/>
      <c r="F347" s="24"/>
      <c r="G347" s="1"/>
      <c r="H347" s="1"/>
      <c r="I347" s="1"/>
    </row>
    <row r="348" spans="1:9" x14ac:dyDescent="0.4">
      <c r="A348" s="154"/>
      <c r="B348" s="24"/>
      <c r="C348" s="24"/>
      <c r="D348" s="24"/>
      <c r="E348" s="24"/>
      <c r="F348" s="24"/>
      <c r="G348" s="1"/>
      <c r="H348" s="1"/>
      <c r="I348" s="1"/>
    </row>
    <row r="349" spans="1:9" x14ac:dyDescent="0.4">
      <c r="A349" s="154"/>
      <c r="B349" s="24"/>
      <c r="C349" s="24"/>
      <c r="D349" s="24"/>
      <c r="E349" s="24"/>
      <c r="F349" s="24"/>
      <c r="G349" s="1"/>
      <c r="H349" s="1"/>
      <c r="I349" s="1"/>
    </row>
    <row r="350" spans="1:9" x14ac:dyDescent="0.4">
      <c r="A350" s="154"/>
      <c r="B350" s="24"/>
      <c r="C350" s="24"/>
      <c r="D350" s="24"/>
      <c r="E350" s="24"/>
      <c r="F350" s="24"/>
      <c r="G350" s="1"/>
      <c r="H350" s="1"/>
      <c r="I350" s="1"/>
    </row>
    <row r="351" spans="1:9" x14ac:dyDescent="0.4">
      <c r="A351" s="154"/>
      <c r="B351" s="24"/>
      <c r="C351" s="24"/>
      <c r="D351" s="24"/>
      <c r="E351" s="24"/>
      <c r="F351" s="24"/>
      <c r="G351" s="1"/>
      <c r="H351" s="1"/>
      <c r="I351" s="1"/>
    </row>
    <row r="352" spans="1:9" x14ac:dyDescent="0.4">
      <c r="A352" s="154"/>
      <c r="B352" s="24"/>
      <c r="C352" s="24"/>
      <c r="D352" s="24"/>
      <c r="E352" s="24"/>
      <c r="F352" s="24"/>
      <c r="G352" s="1"/>
      <c r="H352" s="1"/>
      <c r="I352" s="1"/>
    </row>
    <row r="353" spans="1:9" x14ac:dyDescent="0.4">
      <c r="A353" s="154"/>
      <c r="B353" s="24"/>
      <c r="C353" s="24"/>
      <c r="D353" s="24"/>
      <c r="E353" s="24"/>
      <c r="F353" s="24"/>
      <c r="G353" s="1"/>
      <c r="H353" s="1"/>
      <c r="I353" s="1"/>
    </row>
    <row r="354" spans="1:9" x14ac:dyDescent="0.4">
      <c r="A354" s="154"/>
      <c r="B354" s="24"/>
      <c r="C354" s="24"/>
      <c r="D354" s="24"/>
      <c r="E354" s="24"/>
      <c r="F354" s="24"/>
      <c r="G354" s="1"/>
      <c r="H354" s="1"/>
      <c r="I354" s="1"/>
    </row>
    <row r="355" spans="1:9" x14ac:dyDescent="0.4">
      <c r="A355" s="154"/>
      <c r="B355" s="24"/>
      <c r="C355" s="24"/>
      <c r="D355" s="24"/>
      <c r="E355" s="24"/>
      <c r="F355" s="24"/>
      <c r="G355" s="1"/>
      <c r="H355" s="1"/>
      <c r="I355" s="1"/>
    </row>
    <row r="356" spans="1:9" x14ac:dyDescent="0.4">
      <c r="A356" s="154"/>
      <c r="B356" s="24"/>
      <c r="C356" s="24"/>
      <c r="D356" s="24"/>
      <c r="E356" s="24"/>
      <c r="F356" s="24"/>
      <c r="G356" s="1"/>
      <c r="H356" s="1"/>
      <c r="I356" s="1"/>
    </row>
    <row r="357" spans="1:9" x14ac:dyDescent="0.4">
      <c r="A357" s="154"/>
      <c r="B357" s="24"/>
      <c r="C357" s="24"/>
      <c r="D357" s="24"/>
      <c r="E357" s="24"/>
      <c r="F357" s="24"/>
      <c r="G357" s="1"/>
      <c r="H357" s="1"/>
      <c r="I357" s="1"/>
    </row>
    <row r="358" spans="1:9" x14ac:dyDescent="0.4">
      <c r="A358" s="154"/>
      <c r="B358" s="24"/>
      <c r="C358" s="24"/>
      <c r="D358" s="24"/>
      <c r="E358" s="24"/>
      <c r="F358" s="24"/>
      <c r="G358" s="1"/>
      <c r="H358" s="1"/>
      <c r="I358" s="1"/>
    </row>
    <row r="359" spans="1:9" x14ac:dyDescent="0.4">
      <c r="A359" s="154"/>
      <c r="B359" s="24"/>
      <c r="C359" s="24"/>
      <c r="D359" s="24"/>
      <c r="E359" s="24"/>
      <c r="F359" s="24"/>
      <c r="G359" s="1"/>
      <c r="H359" s="1"/>
      <c r="I359" s="1"/>
    </row>
    <row r="360" spans="1:9" x14ac:dyDescent="0.4">
      <c r="A360" s="154"/>
      <c r="B360" s="24"/>
      <c r="C360" s="24"/>
      <c r="D360" s="24"/>
      <c r="E360" s="24"/>
      <c r="F360" s="24"/>
      <c r="G360" s="1"/>
      <c r="H360" s="1"/>
      <c r="I360" s="1"/>
    </row>
    <row r="361" spans="1:9" x14ac:dyDescent="0.4">
      <c r="A361" s="154"/>
      <c r="B361" s="24"/>
      <c r="C361" s="24"/>
      <c r="D361" s="24"/>
      <c r="E361" s="24"/>
      <c r="F361" s="24"/>
      <c r="G361" s="1"/>
      <c r="H361" s="1"/>
      <c r="I361" s="1"/>
    </row>
    <row r="362" spans="1:9" x14ac:dyDescent="0.4">
      <c r="A362" s="154"/>
      <c r="B362" s="24"/>
      <c r="C362" s="24"/>
      <c r="D362" s="24"/>
      <c r="E362" s="24"/>
      <c r="F362" s="24"/>
      <c r="G362" s="1"/>
      <c r="H362" s="1"/>
      <c r="I362" s="1"/>
    </row>
    <row r="363" spans="1:9" x14ac:dyDescent="0.4">
      <c r="A363" s="154"/>
      <c r="B363" s="24"/>
      <c r="C363" s="24"/>
      <c r="D363" s="24"/>
      <c r="E363" s="24"/>
      <c r="F363" s="24"/>
      <c r="G363" s="1"/>
      <c r="H363" s="1"/>
      <c r="I363" s="1"/>
    </row>
    <row r="364" spans="1:9" x14ac:dyDescent="0.4">
      <c r="A364" s="154"/>
      <c r="B364" s="24"/>
      <c r="C364" s="24"/>
      <c r="D364" s="24"/>
      <c r="E364" s="24"/>
      <c r="F364" s="24"/>
      <c r="G364" s="1"/>
      <c r="H364" s="1"/>
      <c r="I364" s="1"/>
    </row>
    <row r="365" spans="1:9" x14ac:dyDescent="0.4">
      <c r="A365" s="154"/>
      <c r="B365" s="24"/>
      <c r="C365" s="24"/>
      <c r="D365" s="24"/>
      <c r="E365" s="24"/>
      <c r="F365" s="24"/>
      <c r="G365" s="1"/>
      <c r="H365" s="1"/>
      <c r="I365" s="1"/>
    </row>
    <row r="366" spans="1:9" x14ac:dyDescent="0.4">
      <c r="A366" s="154"/>
      <c r="B366" s="24"/>
      <c r="C366" s="24"/>
      <c r="D366" s="24"/>
      <c r="E366" s="24"/>
      <c r="F366" s="24"/>
      <c r="G366" s="1"/>
      <c r="H366" s="1"/>
      <c r="I366" s="1"/>
    </row>
    <row r="367" spans="1:9" x14ac:dyDescent="0.4">
      <c r="A367" s="154"/>
      <c r="B367" s="24"/>
      <c r="C367" s="24"/>
      <c r="D367" s="24"/>
      <c r="E367" s="24"/>
      <c r="F367" s="24"/>
      <c r="G367" s="1"/>
      <c r="H367" s="1"/>
      <c r="I367" s="1"/>
    </row>
    <row r="368" spans="1:9" x14ac:dyDescent="0.4">
      <c r="A368" s="154"/>
      <c r="B368" s="24"/>
      <c r="C368" s="24"/>
      <c r="D368" s="24"/>
      <c r="E368" s="24"/>
      <c r="F368" s="24"/>
      <c r="G368" s="1"/>
      <c r="H368" s="1"/>
      <c r="I368" s="1"/>
    </row>
    <row r="369" spans="1:9" x14ac:dyDescent="0.4">
      <c r="A369" s="154"/>
      <c r="B369" s="24"/>
      <c r="C369" s="24"/>
      <c r="D369" s="24"/>
      <c r="E369" s="24"/>
      <c r="F369" s="24"/>
      <c r="G369" s="1"/>
      <c r="H369" s="1"/>
      <c r="I369" s="1"/>
    </row>
    <row r="370" spans="1:9" x14ac:dyDescent="0.4">
      <c r="A370" s="154"/>
      <c r="B370" s="24"/>
      <c r="C370" s="24"/>
      <c r="D370" s="24"/>
      <c r="E370" s="24"/>
      <c r="F370" s="24"/>
      <c r="G370" s="1"/>
      <c r="H370" s="1"/>
      <c r="I370" s="1"/>
    </row>
    <row r="371" spans="1:9" x14ac:dyDescent="0.4">
      <c r="A371" s="154"/>
      <c r="B371" s="24"/>
      <c r="C371" s="24"/>
      <c r="D371" s="24"/>
      <c r="E371" s="24"/>
      <c r="F371" s="24"/>
      <c r="G371" s="1"/>
      <c r="H371" s="1"/>
      <c r="I371" s="1"/>
    </row>
    <row r="372" spans="1:9" x14ac:dyDescent="0.4">
      <c r="A372" s="154"/>
      <c r="B372" s="24"/>
      <c r="C372" s="24"/>
      <c r="D372" s="24"/>
      <c r="E372" s="24"/>
      <c r="F372" s="24"/>
      <c r="G372" s="1"/>
      <c r="H372" s="1"/>
      <c r="I372" s="1"/>
    </row>
    <row r="373" spans="1:9" x14ac:dyDescent="0.4">
      <c r="A373" s="154"/>
      <c r="B373" s="24"/>
      <c r="C373" s="24"/>
      <c r="D373" s="24"/>
      <c r="E373" s="24"/>
      <c r="F373" s="24"/>
      <c r="G373" s="1"/>
      <c r="H373" s="1"/>
      <c r="I373" s="1"/>
    </row>
    <row r="374" spans="1:9" x14ac:dyDescent="0.4">
      <c r="A374" s="154"/>
      <c r="B374" s="24"/>
      <c r="C374" s="24"/>
      <c r="D374" s="24"/>
      <c r="E374" s="24"/>
      <c r="F374" s="24"/>
      <c r="G374" s="1"/>
      <c r="H374" s="1"/>
      <c r="I374" s="1"/>
    </row>
    <row r="375" spans="1:9" x14ac:dyDescent="0.4">
      <c r="A375" s="154"/>
      <c r="B375" s="24"/>
      <c r="C375" s="24"/>
      <c r="D375" s="24"/>
      <c r="E375" s="24"/>
      <c r="F375" s="24"/>
      <c r="G375" s="1"/>
      <c r="H375" s="1"/>
      <c r="I375" s="1"/>
    </row>
    <row r="376" spans="1:9" x14ac:dyDescent="0.4">
      <c r="A376" s="154"/>
      <c r="B376" s="24"/>
      <c r="C376" s="24"/>
      <c r="D376" s="24"/>
      <c r="E376" s="24"/>
      <c r="F376" s="24"/>
      <c r="G376" s="1"/>
      <c r="H376" s="1"/>
      <c r="I376" s="1"/>
    </row>
    <row r="377" spans="1:9" x14ac:dyDescent="0.4">
      <c r="A377" s="154"/>
      <c r="B377" s="24"/>
      <c r="C377" s="24"/>
      <c r="D377" s="24"/>
      <c r="E377" s="24"/>
      <c r="F377" s="24"/>
      <c r="G377" s="1"/>
      <c r="H377" s="1"/>
      <c r="I377" s="1"/>
    </row>
    <row r="378" spans="1:9" x14ac:dyDescent="0.4">
      <c r="A378" s="154"/>
      <c r="B378" s="24"/>
      <c r="C378" s="24"/>
      <c r="D378" s="24"/>
      <c r="E378" s="24"/>
      <c r="F378" s="24"/>
      <c r="G378" s="1"/>
      <c r="H378" s="1"/>
      <c r="I378" s="1"/>
    </row>
    <row r="379" spans="1:9" x14ac:dyDescent="0.4">
      <c r="A379" s="154"/>
      <c r="B379" s="24"/>
      <c r="C379" s="24"/>
      <c r="D379" s="24"/>
      <c r="E379" s="24"/>
      <c r="F379" s="24"/>
      <c r="G379" s="1"/>
      <c r="H379" s="1"/>
      <c r="I379" s="1"/>
    </row>
    <row r="380" spans="1:9" x14ac:dyDescent="0.4">
      <c r="A380" s="154"/>
      <c r="B380" s="24"/>
      <c r="C380" s="24"/>
      <c r="D380" s="24"/>
      <c r="E380" s="24"/>
      <c r="F380" s="24"/>
      <c r="G380" s="1"/>
      <c r="H380" s="1"/>
      <c r="I380" s="1"/>
    </row>
    <row r="381" spans="1:9" x14ac:dyDescent="0.4">
      <c r="A381" s="154"/>
      <c r="B381" s="24"/>
      <c r="C381" s="24"/>
      <c r="D381" s="24"/>
      <c r="E381" s="24"/>
      <c r="F381" s="24"/>
      <c r="G381" s="1"/>
      <c r="H381" s="1"/>
      <c r="I381" s="1"/>
    </row>
    <row r="382" spans="1:9" x14ac:dyDescent="0.4">
      <c r="A382" s="154"/>
      <c r="B382" s="24"/>
      <c r="C382" s="24"/>
      <c r="D382" s="24"/>
      <c r="E382" s="24"/>
      <c r="F382" s="24"/>
      <c r="G382" s="1"/>
      <c r="H382" s="1"/>
      <c r="I382" s="1"/>
    </row>
    <row r="383" spans="1:9" x14ac:dyDescent="0.4">
      <c r="A383" s="154"/>
      <c r="B383" s="24"/>
      <c r="C383" s="24"/>
      <c r="D383" s="24"/>
      <c r="E383" s="24"/>
      <c r="F383" s="24"/>
      <c r="G383" s="1"/>
      <c r="H383" s="1"/>
      <c r="I383" s="1"/>
    </row>
    <row r="384" spans="1:9" x14ac:dyDescent="0.4">
      <c r="A384" s="154"/>
      <c r="B384" s="24"/>
      <c r="C384" s="24"/>
      <c r="D384" s="24"/>
      <c r="E384" s="24"/>
      <c r="F384" s="24"/>
      <c r="G384" s="1"/>
      <c r="H384" s="1"/>
      <c r="I384" s="1"/>
    </row>
    <row r="385" spans="1:9" x14ac:dyDescent="0.4">
      <c r="A385" s="154"/>
      <c r="B385" s="24"/>
      <c r="C385" s="24"/>
      <c r="D385" s="24"/>
      <c r="E385" s="24"/>
      <c r="F385" s="24"/>
      <c r="G385" s="1"/>
      <c r="H385" s="1"/>
      <c r="I385" s="1"/>
    </row>
    <row r="386" spans="1:9" x14ac:dyDescent="0.4">
      <c r="A386" s="154"/>
      <c r="B386" s="24"/>
      <c r="C386" s="24"/>
      <c r="D386" s="24"/>
      <c r="E386" s="24"/>
      <c r="F386" s="24"/>
      <c r="G386" s="1"/>
      <c r="H386" s="1"/>
      <c r="I386" s="1"/>
    </row>
    <row r="387" spans="1:9" x14ac:dyDescent="0.4">
      <c r="A387" s="154"/>
      <c r="B387" s="24"/>
      <c r="C387" s="24"/>
      <c r="D387" s="24"/>
      <c r="E387" s="24"/>
      <c r="F387" s="24"/>
      <c r="G387" s="1"/>
      <c r="H387" s="1"/>
      <c r="I387" s="1"/>
    </row>
    <row r="388" spans="1:9" x14ac:dyDescent="0.4">
      <c r="A388" s="154"/>
      <c r="B388" s="24"/>
      <c r="C388" s="24"/>
      <c r="D388" s="24"/>
      <c r="E388" s="24"/>
      <c r="F388" s="24"/>
      <c r="G388" s="1"/>
      <c r="H388" s="1"/>
      <c r="I388" s="1"/>
    </row>
    <row r="389" spans="1:9" x14ac:dyDescent="0.4">
      <c r="A389" s="154"/>
      <c r="B389" s="24"/>
      <c r="C389" s="24"/>
      <c r="D389" s="24"/>
      <c r="E389" s="24"/>
      <c r="F389" s="24"/>
      <c r="G389" s="1"/>
      <c r="H389" s="1"/>
      <c r="I389" s="1"/>
    </row>
    <row r="390" spans="1:9" x14ac:dyDescent="0.4">
      <c r="A390" s="154"/>
      <c r="B390" s="24"/>
      <c r="C390" s="24"/>
      <c r="D390" s="24"/>
      <c r="E390" s="24"/>
      <c r="F390" s="24"/>
      <c r="G390" s="1"/>
      <c r="H390" s="1"/>
      <c r="I390" s="1"/>
    </row>
    <row r="391" spans="1:9" x14ac:dyDescent="0.4">
      <c r="A391" s="154"/>
      <c r="B391" s="24"/>
      <c r="C391" s="24"/>
      <c r="D391" s="24"/>
      <c r="E391" s="24"/>
      <c r="F391" s="24"/>
      <c r="G391" s="1"/>
      <c r="H391" s="1"/>
      <c r="I391" s="1"/>
    </row>
    <row r="392" spans="1:9" x14ac:dyDescent="0.4">
      <c r="A392" s="154"/>
      <c r="B392" s="24"/>
      <c r="C392" s="24"/>
      <c r="D392" s="24"/>
      <c r="E392" s="24"/>
      <c r="F392" s="24"/>
      <c r="G392" s="1"/>
      <c r="H392" s="1"/>
      <c r="I392" s="1"/>
    </row>
    <row r="393" spans="1:9" x14ac:dyDescent="0.4">
      <c r="A393" s="154"/>
      <c r="B393" s="24"/>
      <c r="C393" s="24"/>
      <c r="D393" s="24"/>
      <c r="E393" s="24"/>
      <c r="F393" s="24"/>
      <c r="G393" s="1"/>
      <c r="H393" s="1"/>
      <c r="I393" s="1"/>
    </row>
    <row r="394" spans="1:9" x14ac:dyDescent="0.4">
      <c r="A394" s="154"/>
      <c r="B394" s="24"/>
      <c r="C394" s="24"/>
      <c r="D394" s="24"/>
      <c r="E394" s="24"/>
      <c r="F394" s="24"/>
      <c r="G394" s="1"/>
      <c r="H394" s="1"/>
      <c r="I394" s="1"/>
    </row>
    <row r="395" spans="1:9" x14ac:dyDescent="0.4">
      <c r="A395" s="154"/>
      <c r="B395" s="24"/>
      <c r="C395" s="24"/>
      <c r="D395" s="24"/>
      <c r="E395" s="24"/>
      <c r="F395" s="24"/>
      <c r="G395" s="1"/>
      <c r="H395" s="1"/>
      <c r="I395" s="1"/>
    </row>
    <row r="396" spans="1:9" x14ac:dyDescent="0.4">
      <c r="A396" s="154"/>
      <c r="B396" s="24"/>
      <c r="C396" s="24"/>
      <c r="D396" s="24"/>
      <c r="E396" s="24"/>
      <c r="F396" s="24"/>
      <c r="G396" s="1"/>
      <c r="H396" s="1"/>
      <c r="I396" s="1"/>
    </row>
    <row r="397" spans="1:9" x14ac:dyDescent="0.4">
      <c r="A397" s="154"/>
      <c r="B397" s="24"/>
      <c r="C397" s="24"/>
      <c r="D397" s="24"/>
      <c r="E397" s="24"/>
      <c r="F397" s="24"/>
      <c r="G397" s="1"/>
      <c r="H397" s="1"/>
      <c r="I397" s="1"/>
    </row>
    <row r="398" spans="1:9" x14ac:dyDescent="0.4">
      <c r="A398" s="154"/>
      <c r="B398" s="24"/>
      <c r="C398" s="24"/>
      <c r="D398" s="24"/>
      <c r="E398" s="24"/>
      <c r="F398" s="24"/>
      <c r="G398" s="1"/>
      <c r="H398" s="1"/>
      <c r="I398" s="1"/>
    </row>
    <row r="399" spans="1:9" x14ac:dyDescent="0.4">
      <c r="A399" s="154"/>
      <c r="B399" s="24"/>
      <c r="C399" s="24"/>
      <c r="D399" s="24"/>
      <c r="E399" s="24"/>
      <c r="F399" s="24"/>
      <c r="G399" s="1"/>
      <c r="H399" s="1"/>
      <c r="I399" s="1"/>
    </row>
    <row r="400" spans="1:9" x14ac:dyDescent="0.4">
      <c r="A400" s="154"/>
      <c r="B400" s="24"/>
      <c r="C400" s="24"/>
      <c r="D400" s="24"/>
      <c r="E400" s="24"/>
      <c r="F400" s="24"/>
      <c r="G400" s="1"/>
      <c r="H400" s="1"/>
      <c r="I400" s="1"/>
    </row>
    <row r="401" spans="1:9" x14ac:dyDescent="0.4">
      <c r="A401" s="154"/>
      <c r="B401" s="24"/>
      <c r="C401" s="24"/>
      <c r="D401" s="24"/>
      <c r="E401" s="24"/>
      <c r="F401" s="24"/>
      <c r="G401" s="1"/>
      <c r="H401" s="1"/>
      <c r="I401" s="1"/>
    </row>
    <row r="402" spans="1:9" x14ac:dyDescent="0.4">
      <c r="A402" s="154"/>
      <c r="B402" s="24"/>
      <c r="C402" s="24"/>
      <c r="D402" s="24"/>
      <c r="E402" s="24"/>
      <c r="F402" s="24"/>
      <c r="G402" s="1"/>
      <c r="H402" s="1"/>
      <c r="I402" s="1"/>
    </row>
    <row r="403" spans="1:9" x14ac:dyDescent="0.4">
      <c r="A403" s="154"/>
      <c r="B403" s="24"/>
      <c r="C403" s="24"/>
      <c r="D403" s="24"/>
      <c r="E403" s="24"/>
      <c r="F403" s="24"/>
      <c r="G403" s="1"/>
      <c r="H403" s="1"/>
      <c r="I403" s="1"/>
    </row>
    <row r="404" spans="1:9" x14ac:dyDescent="0.4">
      <c r="A404" s="154"/>
      <c r="B404" s="24"/>
      <c r="C404" s="24"/>
      <c r="D404" s="24"/>
      <c r="E404" s="24"/>
      <c r="F404" s="24"/>
      <c r="G404" s="1"/>
      <c r="H404" s="1"/>
      <c r="I404" s="1"/>
    </row>
    <row r="405" spans="1:9" x14ac:dyDescent="0.4">
      <c r="A405" s="154"/>
      <c r="B405" s="24"/>
      <c r="C405" s="24"/>
      <c r="D405" s="24"/>
      <c r="E405" s="24"/>
      <c r="F405" s="24"/>
      <c r="G405" s="1"/>
      <c r="H405" s="1"/>
      <c r="I405" s="1"/>
    </row>
    <row r="406" spans="1:9" x14ac:dyDescent="0.4">
      <c r="A406" s="154"/>
      <c r="B406" s="24"/>
      <c r="C406" s="24"/>
      <c r="D406" s="24"/>
      <c r="E406" s="24"/>
      <c r="F406" s="24"/>
      <c r="G406" s="1"/>
      <c r="H406" s="1"/>
      <c r="I406" s="1"/>
    </row>
    <row r="407" spans="1:9" x14ac:dyDescent="0.4">
      <c r="A407" s="154"/>
      <c r="B407" s="24"/>
      <c r="C407" s="24"/>
      <c r="D407" s="24"/>
      <c r="E407" s="24"/>
      <c r="F407" s="24"/>
      <c r="G407" s="1"/>
      <c r="H407" s="1"/>
      <c r="I407" s="1"/>
    </row>
    <row r="408" spans="1:9" x14ac:dyDescent="0.4">
      <c r="A408" s="154"/>
      <c r="B408" s="24"/>
      <c r="C408" s="24"/>
      <c r="D408" s="24"/>
      <c r="E408" s="24"/>
      <c r="F408" s="24"/>
      <c r="G408" s="1"/>
      <c r="H408" s="1"/>
      <c r="I408" s="1"/>
    </row>
    <row r="409" spans="1:9" x14ac:dyDescent="0.4">
      <c r="A409" s="154"/>
      <c r="B409" s="24"/>
      <c r="C409" s="24"/>
      <c r="D409" s="24"/>
      <c r="E409" s="24"/>
      <c r="F409" s="24"/>
      <c r="G409" s="1"/>
      <c r="H409" s="1"/>
      <c r="I409" s="1"/>
    </row>
    <row r="410" spans="1:9" x14ac:dyDescent="0.4">
      <c r="A410" s="154"/>
      <c r="B410" s="24"/>
      <c r="C410" s="24"/>
      <c r="D410" s="24"/>
      <c r="E410" s="24"/>
      <c r="F410" s="24"/>
      <c r="G410" s="1"/>
      <c r="H410" s="1"/>
      <c r="I410" s="1"/>
    </row>
    <row r="411" spans="1:9" x14ac:dyDescent="0.4">
      <c r="A411" s="154"/>
      <c r="B411" s="24"/>
      <c r="C411" s="24"/>
      <c r="D411" s="24"/>
      <c r="E411" s="24"/>
      <c r="F411" s="24"/>
      <c r="G411" s="1"/>
      <c r="H411" s="1"/>
      <c r="I411" s="1"/>
    </row>
    <row r="412" spans="1:9" x14ac:dyDescent="0.4">
      <c r="A412" s="154"/>
      <c r="B412" s="24"/>
      <c r="C412" s="24"/>
      <c r="D412" s="24"/>
      <c r="E412" s="24"/>
      <c r="F412" s="24"/>
      <c r="G412" s="1"/>
      <c r="H412" s="1"/>
      <c r="I412" s="1"/>
    </row>
    <row r="413" spans="1:9" x14ac:dyDescent="0.4">
      <c r="A413" s="154"/>
      <c r="B413" s="24"/>
      <c r="C413" s="24"/>
      <c r="D413" s="24"/>
      <c r="E413" s="24"/>
      <c r="F413" s="24"/>
      <c r="G413" s="1"/>
      <c r="H413" s="1"/>
      <c r="I413" s="1"/>
    </row>
    <row r="414" spans="1:9" x14ac:dyDescent="0.4">
      <c r="A414" s="154"/>
      <c r="B414" s="24"/>
      <c r="C414" s="24"/>
      <c r="D414" s="24"/>
      <c r="E414" s="24"/>
      <c r="F414" s="24"/>
      <c r="G414" s="1"/>
      <c r="H414" s="1"/>
      <c r="I414" s="1"/>
    </row>
    <row r="415" spans="1:9" x14ac:dyDescent="0.4">
      <c r="A415" s="154"/>
      <c r="B415" s="24"/>
      <c r="C415" s="24"/>
      <c r="D415" s="24"/>
      <c r="E415" s="24"/>
      <c r="F415" s="24"/>
      <c r="G415" s="1"/>
      <c r="H415" s="1"/>
      <c r="I415" s="1"/>
    </row>
    <row r="416" spans="1:9" x14ac:dyDescent="0.4">
      <c r="A416" s="154"/>
      <c r="B416" s="24"/>
      <c r="C416" s="24"/>
      <c r="D416" s="24"/>
      <c r="E416" s="24"/>
      <c r="F416" s="24"/>
      <c r="G416" s="1"/>
      <c r="H416" s="1"/>
      <c r="I416" s="1"/>
    </row>
    <row r="417" spans="1:9" x14ac:dyDescent="0.4">
      <c r="A417" s="154"/>
      <c r="B417" s="24"/>
      <c r="C417" s="24"/>
      <c r="D417" s="24"/>
      <c r="E417" s="24"/>
      <c r="F417" s="24"/>
      <c r="G417" s="1"/>
      <c r="H417" s="1"/>
      <c r="I417" s="1"/>
    </row>
    <row r="418" spans="1:9" x14ac:dyDescent="0.4">
      <c r="A418" s="154"/>
      <c r="B418" s="24"/>
      <c r="C418" s="24"/>
      <c r="D418" s="24"/>
      <c r="E418" s="24"/>
      <c r="F418" s="24"/>
      <c r="G418" s="1"/>
      <c r="H418" s="1"/>
      <c r="I418" s="1"/>
    </row>
    <row r="419" spans="1:9" x14ac:dyDescent="0.4">
      <c r="A419" s="154"/>
      <c r="B419" s="24"/>
      <c r="C419" s="24"/>
      <c r="D419" s="24"/>
      <c r="E419" s="24"/>
      <c r="F419" s="24"/>
      <c r="G419" s="1"/>
      <c r="H419" s="1"/>
      <c r="I419" s="1"/>
    </row>
    <row r="420" spans="1:9" x14ac:dyDescent="0.4">
      <c r="A420" s="154"/>
      <c r="B420" s="24"/>
      <c r="C420" s="24"/>
      <c r="D420" s="24"/>
      <c r="E420" s="24"/>
      <c r="F420" s="24"/>
      <c r="G420" s="1"/>
      <c r="H420" s="1"/>
      <c r="I420" s="1"/>
    </row>
    <row r="421" spans="1:9" x14ac:dyDescent="0.4">
      <c r="A421" s="154"/>
      <c r="B421" s="24"/>
      <c r="C421" s="24"/>
      <c r="D421" s="24"/>
      <c r="E421" s="24"/>
      <c r="F421" s="24"/>
      <c r="G421" s="1"/>
      <c r="H421" s="1"/>
      <c r="I421" s="1"/>
    </row>
    <row r="422" spans="1:9" x14ac:dyDescent="0.4">
      <c r="A422" s="154"/>
      <c r="B422" s="24"/>
      <c r="C422" s="24"/>
      <c r="D422" s="24"/>
      <c r="E422" s="24"/>
      <c r="F422" s="24"/>
      <c r="G422" s="1"/>
      <c r="H422" s="1"/>
      <c r="I422" s="1"/>
    </row>
    <row r="423" spans="1:9" x14ac:dyDescent="0.4">
      <c r="A423" s="154"/>
      <c r="B423" s="24"/>
      <c r="C423" s="24"/>
      <c r="D423" s="24"/>
      <c r="E423" s="24"/>
      <c r="F423" s="24"/>
      <c r="G423" s="1"/>
      <c r="H423" s="1"/>
      <c r="I423" s="1"/>
    </row>
    <row r="424" spans="1:9" x14ac:dyDescent="0.4">
      <c r="A424" s="154"/>
      <c r="B424" s="24"/>
      <c r="C424" s="24"/>
      <c r="D424" s="24"/>
      <c r="E424" s="24"/>
      <c r="F424" s="24"/>
      <c r="G424" s="1"/>
      <c r="H424" s="1"/>
      <c r="I424" s="1"/>
    </row>
    <row r="425" spans="1:9" x14ac:dyDescent="0.4">
      <c r="A425" s="154"/>
      <c r="B425" s="24"/>
      <c r="C425" s="24"/>
      <c r="D425" s="24"/>
      <c r="E425" s="24"/>
      <c r="F425" s="24"/>
      <c r="G425" s="1"/>
      <c r="H425" s="1"/>
      <c r="I425" s="1"/>
    </row>
    <row r="426" spans="1:9" x14ac:dyDescent="0.4">
      <c r="A426" s="154"/>
      <c r="B426" s="24"/>
      <c r="C426" s="24"/>
      <c r="D426" s="24"/>
      <c r="E426" s="24"/>
      <c r="F426" s="24"/>
      <c r="G426" s="1"/>
      <c r="H426" s="1"/>
      <c r="I426" s="1"/>
    </row>
    <row r="427" spans="1:9" x14ac:dyDescent="0.4">
      <c r="A427" s="154"/>
      <c r="B427" s="24"/>
      <c r="C427" s="24"/>
      <c r="D427" s="24"/>
      <c r="E427" s="24"/>
      <c r="F427" s="24"/>
      <c r="G427" s="1"/>
      <c r="H427" s="1"/>
      <c r="I427" s="1"/>
    </row>
    <row r="428" spans="1:9" x14ac:dyDescent="0.4">
      <c r="A428" s="154"/>
      <c r="B428" s="24"/>
      <c r="C428" s="24"/>
      <c r="D428" s="24"/>
      <c r="E428" s="24"/>
      <c r="F428" s="24"/>
      <c r="G428" s="1"/>
      <c r="H428" s="1"/>
      <c r="I428" s="1"/>
    </row>
    <row r="429" spans="1:9" x14ac:dyDescent="0.4">
      <c r="A429" s="154"/>
      <c r="B429" s="24"/>
      <c r="C429" s="24"/>
      <c r="D429" s="24"/>
      <c r="E429" s="24"/>
      <c r="F429" s="24"/>
      <c r="G429" s="1"/>
      <c r="H429" s="1"/>
      <c r="I429" s="1"/>
    </row>
    <row r="430" spans="1:9" x14ac:dyDescent="0.4">
      <c r="A430" s="154"/>
      <c r="B430" s="24"/>
      <c r="C430" s="24"/>
      <c r="D430" s="24"/>
      <c r="E430" s="24"/>
      <c r="F430" s="24"/>
      <c r="G430" s="1"/>
      <c r="H430" s="1"/>
      <c r="I430" s="1"/>
    </row>
    <row r="431" spans="1:9" x14ac:dyDescent="0.4">
      <c r="A431" s="154"/>
      <c r="B431" s="24"/>
      <c r="C431" s="24"/>
      <c r="D431" s="24"/>
      <c r="E431" s="24"/>
      <c r="F431" s="24"/>
      <c r="G431" s="1"/>
      <c r="H431" s="1"/>
      <c r="I431" s="1"/>
    </row>
    <row r="432" spans="1:9" x14ac:dyDescent="0.4">
      <c r="A432" s="154"/>
      <c r="B432" s="24"/>
      <c r="C432" s="24"/>
      <c r="D432" s="24"/>
      <c r="E432" s="24"/>
      <c r="F432" s="24"/>
      <c r="G432" s="1"/>
      <c r="H432" s="1"/>
      <c r="I432" s="1"/>
    </row>
    <row r="433" spans="1:9" x14ac:dyDescent="0.4">
      <c r="A433" s="154"/>
      <c r="B433" s="24"/>
      <c r="C433" s="24"/>
      <c r="D433" s="24"/>
      <c r="E433" s="24"/>
      <c r="F433" s="24"/>
      <c r="G433" s="1"/>
      <c r="H433" s="1"/>
      <c r="I433" s="1"/>
    </row>
    <row r="434" spans="1:9" x14ac:dyDescent="0.4">
      <c r="A434" s="154"/>
      <c r="B434" s="24"/>
      <c r="C434" s="24"/>
      <c r="D434" s="24"/>
      <c r="E434" s="24"/>
      <c r="F434" s="24"/>
      <c r="G434" s="1"/>
      <c r="H434" s="1"/>
      <c r="I434" s="1"/>
    </row>
    <row r="435" spans="1:9" x14ac:dyDescent="0.4">
      <c r="A435" s="154"/>
      <c r="B435" s="24"/>
      <c r="C435" s="24"/>
      <c r="D435" s="24"/>
      <c r="E435" s="24"/>
      <c r="F435" s="24"/>
      <c r="G435" s="1"/>
      <c r="H435" s="1"/>
      <c r="I435" s="1"/>
    </row>
    <row r="436" spans="1:9" x14ac:dyDescent="0.4">
      <c r="A436" s="154"/>
      <c r="B436" s="24"/>
      <c r="C436" s="24"/>
      <c r="D436" s="24"/>
      <c r="E436" s="24"/>
      <c r="F436" s="24"/>
      <c r="G436" s="1"/>
      <c r="H436" s="1"/>
      <c r="I436" s="1"/>
    </row>
    <row r="437" spans="1:9" x14ac:dyDescent="0.4">
      <c r="A437" s="154"/>
      <c r="B437" s="24"/>
      <c r="C437" s="24"/>
      <c r="D437" s="24"/>
      <c r="E437" s="24"/>
      <c r="F437" s="24"/>
      <c r="G437" s="1"/>
      <c r="H437" s="1"/>
      <c r="I437" s="1"/>
    </row>
    <row r="438" spans="1:9" x14ac:dyDescent="0.4">
      <c r="A438" s="154"/>
      <c r="B438" s="24"/>
      <c r="C438" s="24"/>
      <c r="D438" s="24"/>
      <c r="E438" s="24"/>
      <c r="F438" s="24"/>
      <c r="G438" s="1"/>
      <c r="H438" s="1"/>
      <c r="I438" s="1"/>
    </row>
    <row r="439" spans="1:9" x14ac:dyDescent="0.4">
      <c r="A439" s="154"/>
      <c r="B439" s="24"/>
      <c r="C439" s="24"/>
      <c r="D439" s="24"/>
      <c r="E439" s="24"/>
      <c r="F439" s="24"/>
      <c r="G439" s="1"/>
      <c r="H439" s="1"/>
      <c r="I439" s="1"/>
    </row>
    <row r="440" spans="1:9" x14ac:dyDescent="0.4">
      <c r="A440" s="154"/>
      <c r="B440" s="24"/>
      <c r="C440" s="24"/>
      <c r="D440" s="24"/>
      <c r="E440" s="24"/>
      <c r="F440" s="24"/>
      <c r="G440" s="1"/>
      <c r="H440" s="1"/>
      <c r="I440" s="1"/>
    </row>
    <row r="441" spans="1:9" x14ac:dyDescent="0.4">
      <c r="A441" s="154"/>
      <c r="B441" s="24"/>
      <c r="C441" s="24"/>
      <c r="D441" s="24"/>
      <c r="E441" s="24"/>
      <c r="F441" s="24"/>
      <c r="G441" s="1"/>
      <c r="H441" s="1"/>
      <c r="I441" s="1"/>
    </row>
    <row r="442" spans="1:9" x14ac:dyDescent="0.4">
      <c r="A442" s="154"/>
      <c r="B442" s="24"/>
      <c r="C442" s="24"/>
      <c r="D442" s="24"/>
      <c r="E442" s="24"/>
      <c r="F442" s="24"/>
      <c r="G442" s="1"/>
      <c r="H442" s="1"/>
      <c r="I442" s="1"/>
    </row>
    <row r="443" spans="1:9" x14ac:dyDescent="0.4">
      <c r="A443" s="154"/>
      <c r="B443" s="24"/>
      <c r="C443" s="24"/>
      <c r="D443" s="24"/>
      <c r="E443" s="24"/>
      <c r="F443" s="24"/>
      <c r="G443" s="1"/>
      <c r="H443" s="1"/>
      <c r="I443" s="1"/>
    </row>
    <row r="444" spans="1:9" x14ac:dyDescent="0.4">
      <c r="A444" s="154"/>
      <c r="B444" s="24"/>
      <c r="C444" s="24"/>
      <c r="D444" s="24"/>
      <c r="E444" s="24"/>
      <c r="F444" s="24"/>
      <c r="G444" s="1"/>
      <c r="H444" s="1"/>
      <c r="I444" s="1"/>
    </row>
    <row r="445" spans="1:9" x14ac:dyDescent="0.4">
      <c r="A445" s="154"/>
      <c r="B445" s="24"/>
      <c r="C445" s="24"/>
      <c r="D445" s="24"/>
      <c r="E445" s="24"/>
      <c r="F445" s="24"/>
      <c r="G445" s="1"/>
      <c r="H445" s="1"/>
      <c r="I445" s="1"/>
    </row>
    <row r="446" spans="1:9" x14ac:dyDescent="0.4">
      <c r="A446" s="154"/>
      <c r="B446" s="24"/>
      <c r="C446" s="24"/>
      <c r="D446" s="24"/>
      <c r="E446" s="24"/>
      <c r="F446" s="24"/>
      <c r="G446" s="1"/>
      <c r="H446" s="1"/>
      <c r="I446" s="1"/>
    </row>
    <row r="447" spans="1:9" x14ac:dyDescent="0.4">
      <c r="A447" s="154"/>
      <c r="B447" s="24"/>
      <c r="C447" s="24"/>
      <c r="D447" s="24"/>
      <c r="E447" s="24"/>
      <c r="F447" s="24"/>
      <c r="G447" s="1"/>
      <c r="H447" s="1"/>
      <c r="I447" s="1"/>
    </row>
    <row r="448" spans="1:9" x14ac:dyDescent="0.4">
      <c r="A448" s="154"/>
      <c r="B448" s="24"/>
      <c r="C448" s="24"/>
      <c r="D448" s="24"/>
      <c r="E448" s="24"/>
      <c r="F448" s="24"/>
      <c r="G448" s="1"/>
      <c r="H448" s="1"/>
      <c r="I448" s="1"/>
    </row>
    <row r="449" spans="1:9" x14ac:dyDescent="0.4">
      <c r="A449" s="154"/>
      <c r="B449" s="24"/>
      <c r="C449" s="24"/>
      <c r="D449" s="24"/>
      <c r="E449" s="24"/>
      <c r="F449" s="24"/>
      <c r="G449" s="1"/>
      <c r="H449" s="1"/>
      <c r="I449" s="1"/>
    </row>
    <row r="450" spans="1:9" x14ac:dyDescent="0.4">
      <c r="A450" s="154"/>
      <c r="B450" s="24"/>
      <c r="C450" s="24"/>
      <c r="D450" s="24"/>
      <c r="E450" s="24"/>
      <c r="F450" s="24"/>
      <c r="G450" s="1"/>
      <c r="H450" s="1"/>
      <c r="I450" s="1"/>
    </row>
    <row r="451" spans="1:9" x14ac:dyDescent="0.4">
      <c r="A451" s="154"/>
      <c r="B451" s="24"/>
      <c r="C451" s="24"/>
      <c r="D451" s="24"/>
      <c r="E451" s="24"/>
      <c r="F451" s="24"/>
      <c r="G451" s="1"/>
      <c r="H451" s="1"/>
      <c r="I451" s="1"/>
    </row>
    <row r="452" spans="1:9" x14ac:dyDescent="0.4">
      <c r="A452" s="154"/>
      <c r="B452" s="24"/>
      <c r="C452" s="24"/>
      <c r="D452" s="24"/>
      <c r="E452" s="24"/>
      <c r="F452" s="24"/>
      <c r="G452" s="1"/>
      <c r="H452" s="1"/>
      <c r="I452" s="1"/>
    </row>
    <row r="453" spans="1:9" x14ac:dyDescent="0.4">
      <c r="A453" s="154"/>
      <c r="B453" s="24"/>
      <c r="C453" s="24"/>
      <c r="D453" s="24"/>
      <c r="E453" s="24"/>
      <c r="F453" s="24"/>
      <c r="G453" s="1"/>
      <c r="H453" s="1"/>
      <c r="I453" s="1"/>
    </row>
    <row r="454" spans="1:9" x14ac:dyDescent="0.4">
      <c r="A454" s="154"/>
      <c r="B454" s="24"/>
      <c r="C454" s="24"/>
      <c r="D454" s="24"/>
      <c r="E454" s="24"/>
      <c r="F454" s="24"/>
      <c r="G454" s="1"/>
      <c r="H454" s="1"/>
      <c r="I454" s="1"/>
    </row>
    <row r="455" spans="1:9" x14ac:dyDescent="0.4">
      <c r="A455" s="154"/>
      <c r="B455" s="24"/>
      <c r="C455" s="24"/>
      <c r="D455" s="24"/>
      <c r="E455" s="24"/>
      <c r="F455" s="24"/>
      <c r="G455" s="1"/>
      <c r="H455" s="1"/>
      <c r="I455" s="1"/>
    </row>
    <row r="456" spans="1:9" x14ac:dyDescent="0.4">
      <c r="A456" s="154"/>
      <c r="B456" s="24"/>
      <c r="C456" s="24"/>
      <c r="D456" s="24"/>
      <c r="E456" s="24"/>
      <c r="F456" s="24"/>
      <c r="G456" s="1"/>
      <c r="H456" s="1"/>
      <c r="I456" s="1"/>
    </row>
    <row r="457" spans="1:9" x14ac:dyDescent="0.4">
      <c r="A457" s="154"/>
      <c r="B457" s="24"/>
      <c r="C457" s="24"/>
      <c r="D457" s="24"/>
      <c r="E457" s="24"/>
      <c r="F457" s="24"/>
      <c r="G457" s="1"/>
      <c r="H457" s="1"/>
      <c r="I457" s="1"/>
    </row>
    <row r="458" spans="1:9" x14ac:dyDescent="0.4">
      <c r="A458" s="154"/>
      <c r="B458" s="24"/>
      <c r="C458" s="24"/>
      <c r="D458" s="24"/>
      <c r="E458" s="24"/>
      <c r="F458" s="24"/>
      <c r="G458" s="1"/>
      <c r="H458" s="1"/>
      <c r="I458" s="1"/>
    </row>
    <row r="459" spans="1:9" x14ac:dyDescent="0.4">
      <c r="A459" s="154"/>
      <c r="B459" s="24"/>
      <c r="C459" s="24"/>
      <c r="D459" s="24"/>
      <c r="E459" s="24"/>
      <c r="F459" s="24"/>
      <c r="G459" s="1"/>
      <c r="H459" s="1"/>
      <c r="I459" s="1"/>
    </row>
    <row r="460" spans="1:9" x14ac:dyDescent="0.4">
      <c r="A460" s="154"/>
      <c r="B460" s="24"/>
      <c r="C460" s="24"/>
      <c r="D460" s="24"/>
      <c r="E460" s="24"/>
      <c r="F460" s="24"/>
      <c r="G460" s="1"/>
      <c r="H460" s="1"/>
      <c r="I460" s="1"/>
    </row>
    <row r="461" spans="1:9" x14ac:dyDescent="0.4">
      <c r="A461" s="154"/>
      <c r="B461" s="24"/>
      <c r="C461" s="24"/>
      <c r="D461" s="24"/>
      <c r="E461" s="24"/>
      <c r="F461" s="24"/>
      <c r="G461" s="1"/>
      <c r="H461" s="1"/>
      <c r="I461" s="1"/>
    </row>
    <row r="462" spans="1:9" x14ac:dyDescent="0.4">
      <c r="A462" s="154"/>
      <c r="B462" s="24"/>
      <c r="C462" s="24"/>
      <c r="D462" s="24"/>
      <c r="E462" s="24"/>
      <c r="F462" s="24"/>
      <c r="G462" s="1"/>
      <c r="H462" s="1"/>
      <c r="I462" s="1"/>
    </row>
    <row r="463" spans="1:9" x14ac:dyDescent="0.4">
      <c r="A463" s="154"/>
      <c r="B463" s="24"/>
      <c r="C463" s="24"/>
      <c r="D463" s="24"/>
      <c r="E463" s="24"/>
      <c r="F463" s="24"/>
      <c r="G463" s="1"/>
      <c r="H463" s="1"/>
      <c r="I463" s="1"/>
    </row>
    <row r="464" spans="1:9" x14ac:dyDescent="0.4">
      <c r="A464" s="154"/>
      <c r="B464" s="24"/>
      <c r="C464" s="24"/>
      <c r="D464" s="24"/>
      <c r="E464" s="24"/>
      <c r="F464" s="24"/>
      <c r="G464" s="1"/>
      <c r="H464" s="1"/>
      <c r="I464" s="1"/>
    </row>
    <row r="465" spans="1:9" x14ac:dyDescent="0.4">
      <c r="A465" s="154"/>
      <c r="B465" s="24"/>
      <c r="C465" s="24"/>
      <c r="D465" s="24"/>
      <c r="E465" s="24"/>
      <c r="F465" s="24"/>
      <c r="G465" s="1"/>
      <c r="H465" s="1"/>
      <c r="I465" s="1"/>
    </row>
    <row r="466" spans="1:9" x14ac:dyDescent="0.4">
      <c r="A466" s="154"/>
      <c r="B466" s="24"/>
      <c r="C466" s="24"/>
      <c r="D466" s="24"/>
      <c r="E466" s="24"/>
      <c r="F466" s="24"/>
      <c r="G466" s="1"/>
      <c r="H466" s="1"/>
      <c r="I466" s="1"/>
    </row>
    <row r="467" spans="1:9" x14ac:dyDescent="0.4">
      <c r="A467" s="154"/>
      <c r="B467" s="24"/>
      <c r="C467" s="24"/>
      <c r="D467" s="24"/>
      <c r="E467" s="24"/>
      <c r="F467" s="24"/>
      <c r="G467" s="1"/>
      <c r="H467" s="1"/>
      <c r="I467" s="1"/>
    </row>
    <row r="468" spans="1:9" x14ac:dyDescent="0.4">
      <c r="A468" s="154"/>
      <c r="B468" s="24"/>
      <c r="C468" s="24"/>
      <c r="D468" s="24"/>
      <c r="E468" s="24"/>
      <c r="F468" s="24"/>
      <c r="G468" s="1"/>
      <c r="H468" s="1"/>
      <c r="I468" s="1"/>
    </row>
    <row r="469" spans="1:9" x14ac:dyDescent="0.4">
      <c r="A469" s="154"/>
      <c r="B469" s="24"/>
      <c r="C469" s="24"/>
      <c r="D469" s="24"/>
      <c r="E469" s="24"/>
      <c r="F469" s="24"/>
      <c r="G469" s="1"/>
      <c r="H469" s="1"/>
      <c r="I469" s="1"/>
    </row>
    <row r="470" spans="1:9" x14ac:dyDescent="0.4">
      <c r="A470" s="154"/>
      <c r="B470" s="24"/>
      <c r="C470" s="24"/>
      <c r="D470" s="24"/>
      <c r="E470" s="24"/>
      <c r="F470" s="24"/>
      <c r="G470" s="1"/>
      <c r="H470" s="1"/>
      <c r="I470" s="1"/>
    </row>
    <row r="471" spans="1:9" x14ac:dyDescent="0.4">
      <c r="A471" s="154"/>
      <c r="B471" s="24"/>
      <c r="C471" s="24"/>
      <c r="D471" s="24"/>
      <c r="E471" s="24"/>
      <c r="F471" s="24"/>
      <c r="G471" s="1"/>
      <c r="H471" s="1"/>
      <c r="I471" s="1"/>
    </row>
    <row r="472" spans="1:9" x14ac:dyDescent="0.4">
      <c r="A472" s="154"/>
      <c r="B472" s="24"/>
      <c r="C472" s="24"/>
      <c r="D472" s="24"/>
      <c r="E472" s="24"/>
      <c r="F472" s="24"/>
      <c r="G472" s="1"/>
      <c r="H472" s="1"/>
      <c r="I472" s="1"/>
    </row>
    <row r="473" spans="1:9" x14ac:dyDescent="0.4">
      <c r="A473" s="154"/>
      <c r="B473" s="24"/>
      <c r="C473" s="24"/>
      <c r="D473" s="24"/>
      <c r="E473" s="24"/>
      <c r="F473" s="24"/>
      <c r="G473" s="1"/>
      <c r="H473" s="1"/>
      <c r="I473" s="1"/>
    </row>
    <row r="474" spans="1:9" x14ac:dyDescent="0.4">
      <c r="A474" s="154"/>
      <c r="B474" s="24"/>
      <c r="C474" s="24"/>
      <c r="D474" s="24"/>
      <c r="E474" s="24"/>
      <c r="F474" s="24"/>
      <c r="G474" s="1"/>
      <c r="H474" s="1"/>
      <c r="I474" s="1"/>
    </row>
    <row r="475" spans="1:9" x14ac:dyDescent="0.4">
      <c r="A475" s="154"/>
      <c r="B475" s="24"/>
      <c r="C475" s="24"/>
      <c r="D475" s="24"/>
      <c r="E475" s="24"/>
      <c r="F475" s="24"/>
      <c r="G475" s="1"/>
      <c r="H475" s="1"/>
      <c r="I475" s="1"/>
    </row>
    <row r="476" spans="1:9" x14ac:dyDescent="0.4">
      <c r="A476" s="154"/>
      <c r="B476" s="24"/>
      <c r="C476" s="24"/>
      <c r="D476" s="24"/>
      <c r="E476" s="24"/>
      <c r="F476" s="24"/>
      <c r="G476" s="1"/>
      <c r="H476" s="1"/>
      <c r="I476" s="1"/>
    </row>
    <row r="477" spans="1:9" x14ac:dyDescent="0.4">
      <c r="A477" s="154"/>
      <c r="B477" s="24"/>
      <c r="C477" s="24"/>
      <c r="D477" s="24"/>
      <c r="E477" s="24"/>
      <c r="F477" s="24"/>
      <c r="G477" s="1"/>
      <c r="H477" s="1"/>
      <c r="I477" s="1"/>
    </row>
    <row r="478" spans="1:9" x14ac:dyDescent="0.4">
      <c r="A478" s="154"/>
      <c r="B478" s="24"/>
      <c r="C478" s="24"/>
      <c r="D478" s="24"/>
      <c r="E478" s="24"/>
      <c r="F478" s="24"/>
      <c r="G478" s="1"/>
      <c r="H478" s="1"/>
      <c r="I478" s="1"/>
    </row>
    <row r="479" spans="1:9" x14ac:dyDescent="0.4">
      <c r="A479" s="154"/>
      <c r="B479" s="24"/>
      <c r="C479" s="24"/>
      <c r="D479" s="24"/>
      <c r="E479" s="24"/>
      <c r="F479" s="24"/>
      <c r="G479" s="1"/>
      <c r="H479" s="1"/>
      <c r="I479" s="1"/>
    </row>
    <row r="480" spans="1:9" x14ac:dyDescent="0.4">
      <c r="A480" s="154"/>
      <c r="B480" s="24"/>
      <c r="C480" s="24"/>
      <c r="D480" s="24"/>
      <c r="E480" s="24"/>
      <c r="F480" s="24"/>
      <c r="G480" s="1"/>
      <c r="H480" s="1"/>
      <c r="I480" s="1"/>
    </row>
    <row r="481" spans="1:9" x14ac:dyDescent="0.4">
      <c r="A481" s="154"/>
      <c r="B481" s="24"/>
      <c r="C481" s="24"/>
      <c r="D481" s="24"/>
      <c r="E481" s="24"/>
      <c r="F481" s="24"/>
      <c r="G481" s="1"/>
      <c r="H481" s="1"/>
      <c r="I481" s="1"/>
    </row>
    <row r="482" spans="1:9" x14ac:dyDescent="0.4">
      <c r="A482" s="154"/>
      <c r="B482" s="24"/>
      <c r="C482" s="24"/>
      <c r="D482" s="24"/>
      <c r="E482" s="24"/>
      <c r="F482" s="24"/>
      <c r="G482" s="1"/>
      <c r="H482" s="1"/>
      <c r="I482" s="1"/>
    </row>
    <row r="483" spans="1:9" x14ac:dyDescent="0.4">
      <c r="A483" s="154"/>
      <c r="B483" s="24"/>
      <c r="C483" s="24"/>
      <c r="D483" s="24"/>
      <c r="E483" s="24"/>
      <c r="F483" s="24"/>
      <c r="G483" s="1"/>
      <c r="H483" s="1"/>
      <c r="I483" s="1"/>
    </row>
    <row r="484" spans="1:9" x14ac:dyDescent="0.4">
      <c r="A484" s="154"/>
      <c r="B484" s="24"/>
      <c r="C484" s="24"/>
      <c r="D484" s="24"/>
      <c r="E484" s="24"/>
      <c r="F484" s="24"/>
      <c r="G484" s="1"/>
      <c r="H484" s="1"/>
      <c r="I484" s="1"/>
    </row>
    <row r="485" spans="1:9" x14ac:dyDescent="0.4">
      <c r="A485" s="154"/>
      <c r="B485" s="24"/>
      <c r="C485" s="24"/>
      <c r="D485" s="24"/>
      <c r="E485" s="24"/>
      <c r="F485" s="24"/>
      <c r="G485" s="1"/>
      <c r="H485" s="1"/>
      <c r="I485" s="1"/>
    </row>
    <row r="486" spans="1:9" x14ac:dyDescent="0.4">
      <c r="A486" s="154"/>
      <c r="B486" s="24"/>
      <c r="C486" s="24"/>
      <c r="D486" s="24"/>
      <c r="E486" s="24"/>
      <c r="F486" s="24"/>
      <c r="G486" s="1"/>
      <c r="H486" s="1"/>
      <c r="I486" s="1"/>
    </row>
    <row r="487" spans="1:9" x14ac:dyDescent="0.4">
      <c r="A487" s="154"/>
      <c r="B487" s="24"/>
      <c r="C487" s="24"/>
      <c r="D487" s="24"/>
      <c r="E487" s="24"/>
      <c r="F487" s="24"/>
      <c r="G487" s="1"/>
      <c r="H487" s="1"/>
      <c r="I487" s="1"/>
    </row>
    <row r="488" spans="1:9" x14ac:dyDescent="0.4">
      <c r="A488" s="154"/>
      <c r="B488" s="24"/>
      <c r="C488" s="24"/>
      <c r="D488" s="24"/>
      <c r="E488" s="24"/>
      <c r="F488" s="24"/>
      <c r="G488" s="1"/>
      <c r="H488" s="1"/>
      <c r="I488" s="1"/>
    </row>
    <row r="489" spans="1:9" x14ac:dyDescent="0.4">
      <c r="A489" s="154"/>
      <c r="B489" s="24"/>
      <c r="C489" s="24"/>
      <c r="D489" s="24"/>
      <c r="E489" s="24"/>
      <c r="F489" s="24"/>
      <c r="G489" s="1"/>
      <c r="H489" s="1"/>
      <c r="I489" s="1"/>
    </row>
    <row r="490" spans="1:9" x14ac:dyDescent="0.4">
      <c r="A490" s="154"/>
      <c r="B490" s="24"/>
      <c r="C490" s="24"/>
      <c r="D490" s="24"/>
      <c r="E490" s="24"/>
      <c r="F490" s="24"/>
      <c r="G490" s="1"/>
      <c r="H490" s="1"/>
      <c r="I490" s="1"/>
    </row>
    <row r="491" spans="1:9" x14ac:dyDescent="0.4">
      <c r="A491" s="154"/>
      <c r="B491" s="24"/>
      <c r="C491" s="24"/>
      <c r="D491" s="24"/>
      <c r="E491" s="24"/>
      <c r="F491" s="24"/>
      <c r="G491" s="1"/>
      <c r="H491" s="1"/>
      <c r="I491" s="1"/>
    </row>
    <row r="492" spans="1:9" x14ac:dyDescent="0.4">
      <c r="A492" s="154"/>
      <c r="B492" s="24"/>
      <c r="C492" s="24"/>
      <c r="D492" s="24"/>
      <c r="E492" s="24"/>
      <c r="F492" s="24"/>
      <c r="G492" s="1"/>
      <c r="H492" s="1"/>
      <c r="I492" s="1"/>
    </row>
    <row r="493" spans="1:9" x14ac:dyDescent="0.4">
      <c r="A493" s="154"/>
      <c r="B493" s="24"/>
      <c r="C493" s="24"/>
      <c r="D493" s="24"/>
      <c r="E493" s="24"/>
      <c r="F493" s="24"/>
      <c r="G493" s="1"/>
      <c r="H493" s="1"/>
      <c r="I493" s="1"/>
    </row>
    <row r="494" spans="1:9" x14ac:dyDescent="0.4">
      <c r="A494" s="154"/>
      <c r="B494" s="24"/>
      <c r="C494" s="24"/>
      <c r="D494" s="24"/>
      <c r="E494" s="24"/>
      <c r="F494" s="24"/>
      <c r="G494" s="1"/>
      <c r="H494" s="1"/>
      <c r="I494" s="1"/>
    </row>
    <row r="495" spans="1:9" x14ac:dyDescent="0.4">
      <c r="A495" s="154"/>
      <c r="B495" s="24"/>
      <c r="C495" s="24"/>
      <c r="D495" s="24"/>
      <c r="E495" s="24"/>
      <c r="F495" s="24"/>
      <c r="G495" s="1"/>
      <c r="H495" s="1"/>
      <c r="I495" s="1"/>
    </row>
    <row r="496" spans="1:9" x14ac:dyDescent="0.4">
      <c r="A496" s="154"/>
      <c r="B496" s="24"/>
      <c r="C496" s="24"/>
      <c r="D496" s="24"/>
      <c r="E496" s="24"/>
      <c r="F496" s="24"/>
      <c r="G496" s="1"/>
      <c r="H496" s="1"/>
      <c r="I496" s="1"/>
    </row>
    <row r="497" spans="1:9" x14ac:dyDescent="0.4">
      <c r="A497" s="154"/>
      <c r="B497" s="24"/>
      <c r="C497" s="24"/>
      <c r="D497" s="24"/>
      <c r="E497" s="24"/>
      <c r="F497" s="24"/>
      <c r="G497" s="1"/>
      <c r="H497" s="1"/>
      <c r="I497" s="1"/>
    </row>
    <row r="498" spans="1:9" x14ac:dyDescent="0.4">
      <c r="A498" s="154"/>
      <c r="B498" s="24"/>
      <c r="C498" s="24"/>
      <c r="D498" s="24"/>
      <c r="E498" s="24"/>
      <c r="F498" s="24"/>
      <c r="G498" s="1"/>
      <c r="H498" s="1"/>
      <c r="I498" s="1"/>
    </row>
    <row r="499" spans="1:9" x14ac:dyDescent="0.4">
      <c r="A499" s="154"/>
      <c r="B499" s="24"/>
      <c r="C499" s="24"/>
      <c r="D499" s="24"/>
      <c r="E499" s="24"/>
      <c r="F499" s="24"/>
      <c r="G499" s="1"/>
      <c r="H499" s="1"/>
      <c r="I499" s="1"/>
    </row>
    <row r="500" spans="1:9" x14ac:dyDescent="0.4">
      <c r="A500" s="154"/>
      <c r="B500" s="24"/>
      <c r="C500" s="24"/>
      <c r="D500" s="24"/>
      <c r="E500" s="24"/>
      <c r="F500" s="24"/>
      <c r="G500" s="1"/>
      <c r="H500" s="1"/>
      <c r="I500" s="1"/>
    </row>
    <row r="501" spans="1:9" x14ac:dyDescent="0.4">
      <c r="A501" s="154"/>
      <c r="B501" s="24"/>
      <c r="C501" s="24"/>
      <c r="D501" s="24"/>
      <c r="E501" s="24"/>
      <c r="F501" s="24"/>
      <c r="G501" s="1"/>
      <c r="H501" s="1"/>
      <c r="I501" s="1"/>
    </row>
    <row r="502" spans="1:9" x14ac:dyDescent="0.4">
      <c r="A502" s="154"/>
      <c r="B502" s="24"/>
      <c r="C502" s="24"/>
      <c r="D502" s="24"/>
      <c r="E502" s="24"/>
      <c r="F502" s="24"/>
      <c r="G502" s="1"/>
      <c r="H502" s="1"/>
      <c r="I502" s="1"/>
    </row>
    <row r="503" spans="1:9" x14ac:dyDescent="0.4">
      <c r="A503" s="154"/>
      <c r="B503" s="24"/>
      <c r="C503" s="24"/>
      <c r="D503" s="24"/>
      <c r="E503" s="24"/>
      <c r="F503" s="24"/>
      <c r="G503" s="1"/>
      <c r="H503" s="1"/>
      <c r="I503" s="1"/>
    </row>
    <row r="504" spans="1:9" x14ac:dyDescent="0.4">
      <c r="A504" s="154"/>
      <c r="B504" s="24"/>
      <c r="C504" s="24"/>
      <c r="D504" s="24"/>
      <c r="E504" s="24"/>
      <c r="F504" s="24"/>
      <c r="G504" s="1"/>
      <c r="H504" s="1"/>
      <c r="I504" s="1"/>
    </row>
    <row r="505" spans="1:9" x14ac:dyDescent="0.4">
      <c r="A505" s="154"/>
      <c r="B505" s="24"/>
      <c r="C505" s="24"/>
      <c r="D505" s="24"/>
      <c r="E505" s="24"/>
      <c r="F505" s="24"/>
      <c r="G505" s="1"/>
      <c r="H505" s="1"/>
      <c r="I505" s="1"/>
    </row>
    <row r="506" spans="1:9" x14ac:dyDescent="0.4">
      <c r="A506" s="154"/>
      <c r="B506" s="24"/>
      <c r="C506" s="24"/>
      <c r="D506" s="24"/>
      <c r="E506" s="24"/>
      <c r="F506" s="24"/>
      <c r="G506" s="1"/>
      <c r="H506" s="1"/>
      <c r="I506" s="1"/>
    </row>
    <row r="507" spans="1:9" x14ac:dyDescent="0.4">
      <c r="A507" s="154"/>
      <c r="B507" s="24"/>
      <c r="C507" s="24"/>
      <c r="D507" s="24"/>
      <c r="E507" s="24"/>
      <c r="F507" s="24"/>
      <c r="G507" s="1"/>
      <c r="H507" s="1"/>
      <c r="I507" s="1"/>
    </row>
    <row r="508" spans="1:9" x14ac:dyDescent="0.4">
      <c r="A508" s="154"/>
      <c r="B508" s="24"/>
      <c r="C508" s="24"/>
      <c r="D508" s="24"/>
      <c r="E508" s="24"/>
      <c r="F508" s="24"/>
      <c r="G508" s="1"/>
      <c r="H508" s="1"/>
      <c r="I508" s="1"/>
    </row>
    <row r="509" spans="1:9" x14ac:dyDescent="0.4">
      <c r="A509" s="154"/>
      <c r="B509" s="24"/>
      <c r="C509" s="24"/>
      <c r="D509" s="24"/>
      <c r="E509" s="24"/>
      <c r="F509" s="24"/>
      <c r="G509" s="1"/>
      <c r="H509" s="1"/>
      <c r="I509" s="1"/>
    </row>
    <row r="510" spans="1:9" x14ac:dyDescent="0.4">
      <c r="A510" s="154"/>
      <c r="B510" s="24"/>
      <c r="C510" s="24"/>
      <c r="D510" s="24"/>
      <c r="E510" s="24"/>
      <c r="F510" s="24"/>
      <c r="G510" s="1"/>
      <c r="H510" s="1"/>
      <c r="I510" s="1"/>
    </row>
    <row r="511" spans="1:9" x14ac:dyDescent="0.4">
      <c r="A511" s="154"/>
      <c r="B511" s="24"/>
      <c r="C511" s="24"/>
      <c r="D511" s="24"/>
      <c r="E511" s="24"/>
      <c r="F511" s="24"/>
      <c r="G511" s="1"/>
      <c r="H511" s="1"/>
      <c r="I511" s="1"/>
    </row>
    <row r="512" spans="1:9" x14ac:dyDescent="0.4">
      <c r="A512" s="154"/>
      <c r="B512" s="24"/>
      <c r="C512" s="24"/>
      <c r="D512" s="24"/>
      <c r="E512" s="24"/>
      <c r="F512" s="24"/>
      <c r="G512" s="1"/>
      <c r="H512" s="1"/>
      <c r="I512" s="1"/>
    </row>
    <row r="513" spans="1:9" x14ac:dyDescent="0.4">
      <c r="A513" s="154"/>
      <c r="B513" s="24"/>
      <c r="C513" s="24"/>
      <c r="D513" s="24"/>
      <c r="E513" s="24"/>
      <c r="F513" s="24"/>
      <c r="G513" s="1"/>
      <c r="H513" s="1"/>
      <c r="I513" s="1"/>
    </row>
    <row r="514" spans="1:9" x14ac:dyDescent="0.4">
      <c r="A514" s="154"/>
      <c r="B514" s="24"/>
      <c r="C514" s="24"/>
      <c r="D514" s="24"/>
      <c r="E514" s="24"/>
      <c r="F514" s="24"/>
      <c r="G514" s="1"/>
      <c r="H514" s="1"/>
      <c r="I514" s="1"/>
    </row>
    <row r="515" spans="1:9" x14ac:dyDescent="0.4">
      <c r="A515" s="154"/>
      <c r="B515" s="24"/>
      <c r="C515" s="24"/>
      <c r="D515" s="24"/>
      <c r="E515" s="24"/>
      <c r="F515" s="24"/>
      <c r="G515" s="1"/>
      <c r="H515" s="1"/>
      <c r="I515" s="1"/>
    </row>
    <row r="516" spans="1:9" x14ac:dyDescent="0.4">
      <c r="A516" s="154"/>
      <c r="B516" s="24"/>
      <c r="C516" s="24"/>
      <c r="D516" s="24"/>
      <c r="E516" s="24"/>
      <c r="F516" s="24"/>
      <c r="G516" s="1"/>
      <c r="H516" s="1"/>
      <c r="I516" s="1"/>
    </row>
    <row r="517" spans="1:9" x14ac:dyDescent="0.4">
      <c r="A517" s="154"/>
      <c r="B517" s="24"/>
      <c r="C517" s="24"/>
      <c r="D517" s="24"/>
      <c r="E517" s="24"/>
      <c r="F517" s="24"/>
      <c r="G517" s="1"/>
      <c r="H517" s="1"/>
      <c r="I517" s="1"/>
    </row>
    <row r="518" spans="1:9" x14ac:dyDescent="0.4">
      <c r="A518" s="154"/>
      <c r="B518" s="24"/>
      <c r="C518" s="24"/>
      <c r="D518" s="24"/>
      <c r="E518" s="24"/>
      <c r="F518" s="24"/>
      <c r="G518" s="1"/>
      <c r="H518" s="1"/>
      <c r="I518" s="1"/>
    </row>
    <row r="519" spans="1:9" x14ac:dyDescent="0.4">
      <c r="A519" s="154"/>
      <c r="B519" s="24"/>
      <c r="C519" s="24"/>
      <c r="D519" s="24"/>
      <c r="E519" s="24"/>
      <c r="F519" s="24"/>
      <c r="G519" s="1"/>
      <c r="H519" s="1"/>
      <c r="I519" s="1"/>
    </row>
    <row r="520" spans="1:9" x14ac:dyDescent="0.4">
      <c r="A520" s="154"/>
      <c r="B520" s="24"/>
      <c r="C520" s="24"/>
      <c r="D520" s="24"/>
      <c r="E520" s="24"/>
      <c r="F520" s="24"/>
      <c r="G520" s="1"/>
      <c r="H520" s="1"/>
      <c r="I520" s="1"/>
    </row>
    <row r="521" spans="1:9" x14ac:dyDescent="0.4">
      <c r="A521" s="154"/>
      <c r="B521" s="24"/>
      <c r="C521" s="24"/>
      <c r="D521" s="24"/>
      <c r="E521" s="24"/>
      <c r="F521" s="24"/>
      <c r="G521" s="1"/>
      <c r="H521" s="1"/>
      <c r="I521" s="1"/>
    </row>
    <row r="522" spans="1:9" x14ac:dyDescent="0.4">
      <c r="A522" s="154"/>
      <c r="B522" s="24"/>
      <c r="C522" s="24"/>
      <c r="D522" s="24"/>
      <c r="E522" s="24"/>
      <c r="F522" s="24"/>
      <c r="G522" s="1"/>
      <c r="H522" s="1"/>
      <c r="I522" s="1"/>
    </row>
    <row r="523" spans="1:9" x14ac:dyDescent="0.4">
      <c r="A523" s="154"/>
      <c r="B523" s="24"/>
      <c r="C523" s="24"/>
      <c r="D523" s="24"/>
      <c r="E523" s="24"/>
      <c r="F523" s="24"/>
      <c r="G523" s="1"/>
      <c r="H523" s="1"/>
      <c r="I523" s="1"/>
    </row>
    <row r="524" spans="1:9" x14ac:dyDescent="0.4">
      <c r="A524" s="154"/>
      <c r="B524" s="24"/>
      <c r="C524" s="24"/>
      <c r="D524" s="24"/>
      <c r="E524" s="24"/>
      <c r="F524" s="24"/>
      <c r="G524" s="1"/>
      <c r="H524" s="1"/>
      <c r="I524" s="1"/>
    </row>
    <row r="525" spans="1:9" x14ac:dyDescent="0.4">
      <c r="A525" s="154"/>
      <c r="B525" s="24"/>
      <c r="C525" s="24"/>
      <c r="D525" s="24"/>
      <c r="E525" s="24"/>
      <c r="F525" s="24"/>
      <c r="G525" s="1"/>
      <c r="H525" s="1"/>
      <c r="I525" s="1"/>
    </row>
    <row r="526" spans="1:9" x14ac:dyDescent="0.4">
      <c r="A526" s="154"/>
      <c r="B526" s="24"/>
      <c r="C526" s="24"/>
      <c r="D526" s="24"/>
      <c r="E526" s="24"/>
      <c r="F526" s="24"/>
      <c r="G526" s="1"/>
      <c r="H526" s="1"/>
      <c r="I526" s="1"/>
    </row>
    <row r="527" spans="1:9" x14ac:dyDescent="0.4">
      <c r="A527" s="154"/>
      <c r="B527" s="24"/>
      <c r="C527" s="24"/>
      <c r="D527" s="24"/>
      <c r="E527" s="24"/>
      <c r="F527" s="24"/>
      <c r="G527" s="1"/>
      <c r="H527" s="1"/>
      <c r="I527" s="1"/>
    </row>
    <row r="528" spans="1:9" x14ac:dyDescent="0.4">
      <c r="A528" s="154"/>
      <c r="B528" s="24"/>
      <c r="C528" s="24"/>
      <c r="D528" s="24"/>
      <c r="E528" s="24"/>
      <c r="F528" s="24"/>
      <c r="G528" s="1"/>
      <c r="H528" s="1"/>
      <c r="I528" s="1"/>
    </row>
    <row r="529" spans="1:9" x14ac:dyDescent="0.4">
      <c r="A529" s="154"/>
      <c r="B529" s="24"/>
      <c r="C529" s="24"/>
      <c r="D529" s="24"/>
      <c r="E529" s="24"/>
      <c r="F529" s="24"/>
      <c r="G529" s="1"/>
      <c r="H529" s="1"/>
      <c r="I529" s="1"/>
    </row>
    <row r="530" spans="1:9" x14ac:dyDescent="0.4">
      <c r="A530" s="154"/>
      <c r="B530" s="24"/>
      <c r="C530" s="24"/>
      <c r="D530" s="24"/>
      <c r="E530" s="24"/>
      <c r="F530" s="24"/>
      <c r="G530" s="1"/>
      <c r="H530" s="1"/>
      <c r="I530" s="1"/>
    </row>
    <row r="531" spans="1:9" x14ac:dyDescent="0.4">
      <c r="A531" s="154"/>
      <c r="B531" s="24"/>
      <c r="C531" s="24"/>
      <c r="D531" s="24"/>
      <c r="E531" s="24"/>
      <c r="F531" s="24"/>
      <c r="G531" s="1"/>
      <c r="H531" s="1"/>
      <c r="I531" s="1"/>
    </row>
    <row r="532" spans="1:9" x14ac:dyDescent="0.4">
      <c r="A532" s="154"/>
      <c r="B532" s="24"/>
      <c r="C532" s="24"/>
      <c r="D532" s="24"/>
      <c r="E532" s="24"/>
      <c r="F532" s="24"/>
      <c r="G532" s="1"/>
      <c r="H532" s="1"/>
      <c r="I532" s="1"/>
    </row>
    <row r="533" spans="1:9" x14ac:dyDescent="0.4">
      <c r="A533" s="154"/>
      <c r="B533" s="24"/>
      <c r="C533" s="24"/>
      <c r="D533" s="24"/>
      <c r="E533" s="24"/>
      <c r="F533" s="24"/>
      <c r="G533" s="1"/>
      <c r="H533" s="1"/>
      <c r="I533" s="1"/>
    </row>
    <row r="534" spans="1:9" x14ac:dyDescent="0.4">
      <c r="A534" s="154"/>
      <c r="B534" s="24"/>
      <c r="C534" s="24"/>
      <c r="D534" s="24"/>
      <c r="E534" s="24"/>
      <c r="F534" s="24"/>
      <c r="G534" s="1"/>
      <c r="H534" s="1"/>
      <c r="I534" s="1"/>
    </row>
    <row r="535" spans="1:9" x14ac:dyDescent="0.4">
      <c r="A535" s="154"/>
      <c r="B535" s="24"/>
      <c r="C535" s="24"/>
      <c r="D535" s="24"/>
      <c r="E535" s="24"/>
      <c r="F535" s="24"/>
      <c r="G535" s="1"/>
      <c r="H535" s="1"/>
      <c r="I535" s="1"/>
    </row>
    <row r="536" spans="1:9" x14ac:dyDescent="0.4">
      <c r="A536" s="154"/>
      <c r="B536" s="24"/>
      <c r="C536" s="24"/>
      <c r="D536" s="24"/>
      <c r="E536" s="24"/>
      <c r="F536" s="24"/>
      <c r="G536" s="1"/>
      <c r="H536" s="1"/>
      <c r="I536" s="1"/>
    </row>
    <row r="537" spans="1:9" x14ac:dyDescent="0.4">
      <c r="A537" s="154"/>
      <c r="B537" s="24"/>
      <c r="C537" s="24"/>
      <c r="D537" s="24"/>
      <c r="E537" s="24"/>
      <c r="F537" s="24"/>
      <c r="G537" s="1"/>
      <c r="H537" s="1"/>
      <c r="I537" s="1"/>
    </row>
    <row r="538" spans="1:9" x14ac:dyDescent="0.4">
      <c r="A538" s="154"/>
      <c r="B538" s="24"/>
      <c r="C538" s="24"/>
      <c r="D538" s="24"/>
      <c r="E538" s="24"/>
      <c r="F538" s="24"/>
      <c r="G538" s="1"/>
      <c r="H538" s="1"/>
      <c r="I538" s="1"/>
    </row>
    <row r="539" spans="1:9" x14ac:dyDescent="0.4">
      <c r="A539" s="154"/>
      <c r="B539" s="24"/>
      <c r="C539" s="24"/>
      <c r="D539" s="24"/>
      <c r="E539" s="24"/>
      <c r="F539" s="24"/>
      <c r="G539" s="1"/>
      <c r="H539" s="1"/>
      <c r="I539" s="1"/>
    </row>
    <row r="540" spans="1:9" x14ac:dyDescent="0.4">
      <c r="A540" s="154"/>
      <c r="B540" s="24"/>
      <c r="C540" s="24"/>
      <c r="D540" s="24"/>
      <c r="E540" s="24"/>
      <c r="F540" s="24"/>
      <c r="G540" s="1"/>
      <c r="H540" s="1"/>
      <c r="I540" s="1"/>
    </row>
    <row r="541" spans="1:9" x14ac:dyDescent="0.4">
      <c r="A541" s="154"/>
      <c r="B541" s="24"/>
      <c r="C541" s="24"/>
      <c r="D541" s="24"/>
      <c r="E541" s="24"/>
      <c r="F541" s="24"/>
      <c r="G541" s="1"/>
      <c r="H541" s="1"/>
      <c r="I541" s="1"/>
    </row>
    <row r="542" spans="1:9" x14ac:dyDescent="0.4">
      <c r="A542" s="154"/>
      <c r="B542" s="24"/>
      <c r="C542" s="24"/>
      <c r="D542" s="24"/>
      <c r="E542" s="24"/>
      <c r="F542" s="24"/>
      <c r="G542" s="1"/>
      <c r="H542" s="1"/>
      <c r="I542" s="1"/>
    </row>
    <row r="543" spans="1:9" x14ac:dyDescent="0.4">
      <c r="A543" s="154"/>
      <c r="B543" s="24"/>
      <c r="C543" s="24"/>
      <c r="D543" s="24"/>
      <c r="E543" s="24"/>
      <c r="F543" s="24"/>
      <c r="G543" s="1"/>
      <c r="H543" s="1"/>
      <c r="I543" s="1"/>
    </row>
    <row r="544" spans="1:9" x14ac:dyDescent="0.4">
      <c r="A544" s="154"/>
      <c r="B544" s="24"/>
      <c r="C544" s="24"/>
      <c r="D544" s="24"/>
      <c r="E544" s="24"/>
      <c r="F544" s="24"/>
      <c r="G544" s="1"/>
      <c r="H544" s="1"/>
      <c r="I544" s="1"/>
    </row>
    <row r="545" spans="1:9" x14ac:dyDescent="0.4">
      <c r="A545" s="154"/>
      <c r="B545" s="24"/>
      <c r="C545" s="24"/>
      <c r="D545" s="24"/>
      <c r="E545" s="24"/>
      <c r="F545" s="24"/>
      <c r="G545" s="1"/>
      <c r="H545" s="1"/>
      <c r="I545" s="1"/>
    </row>
    <row r="546" spans="1:9" x14ac:dyDescent="0.4">
      <c r="A546" s="154"/>
      <c r="B546" s="24"/>
      <c r="C546" s="24"/>
      <c r="D546" s="24"/>
      <c r="E546" s="24"/>
      <c r="F546" s="24"/>
      <c r="G546" s="1"/>
      <c r="H546" s="1"/>
      <c r="I546" s="1"/>
    </row>
    <row r="547" spans="1:9" x14ac:dyDescent="0.4">
      <c r="A547" s="154"/>
      <c r="B547" s="24"/>
      <c r="C547" s="24"/>
      <c r="D547" s="24"/>
      <c r="E547" s="24"/>
      <c r="F547" s="24"/>
      <c r="G547" s="1"/>
      <c r="H547" s="1"/>
      <c r="I547" s="1"/>
    </row>
    <row r="548" spans="1:9" x14ac:dyDescent="0.4">
      <c r="A548" s="154"/>
      <c r="B548" s="24"/>
      <c r="C548" s="24"/>
      <c r="D548" s="24"/>
      <c r="E548" s="24"/>
      <c r="F548" s="24"/>
      <c r="G548" s="1"/>
      <c r="H548" s="1"/>
      <c r="I548" s="1"/>
    </row>
    <row r="549" spans="1:9" x14ac:dyDescent="0.4">
      <c r="A549" s="154"/>
      <c r="B549" s="24"/>
      <c r="C549" s="24"/>
      <c r="D549" s="24"/>
      <c r="E549" s="24"/>
      <c r="F549" s="24"/>
      <c r="G549" s="1"/>
      <c r="H549" s="1"/>
      <c r="I549" s="1"/>
    </row>
    <row r="550" spans="1:9" x14ac:dyDescent="0.4">
      <c r="A550" s="154"/>
      <c r="B550" s="24"/>
      <c r="C550" s="24"/>
      <c r="D550" s="24"/>
      <c r="E550" s="24"/>
      <c r="F550" s="24"/>
      <c r="G550" s="1"/>
      <c r="H550" s="1"/>
      <c r="I550" s="1"/>
    </row>
    <row r="551" spans="1:9" x14ac:dyDescent="0.4">
      <c r="A551" s="154"/>
      <c r="B551" s="24"/>
      <c r="C551" s="24"/>
      <c r="D551" s="24"/>
      <c r="E551" s="24"/>
      <c r="F551" s="24"/>
      <c r="G551" s="1"/>
      <c r="H551" s="1"/>
      <c r="I551" s="1"/>
    </row>
    <row r="552" spans="1:9" x14ac:dyDescent="0.4">
      <c r="A552" s="154"/>
      <c r="B552" s="24"/>
      <c r="C552" s="24"/>
      <c r="D552" s="24"/>
      <c r="E552" s="24"/>
      <c r="F552" s="24"/>
      <c r="G552" s="1"/>
      <c r="H552" s="1"/>
      <c r="I552" s="1"/>
    </row>
    <row r="553" spans="1:9" x14ac:dyDescent="0.4">
      <c r="A553" s="154"/>
      <c r="B553" s="24"/>
      <c r="C553" s="24"/>
      <c r="D553" s="24"/>
      <c r="E553" s="24"/>
      <c r="F553" s="24"/>
      <c r="G553" s="1"/>
      <c r="H553" s="1"/>
      <c r="I553" s="1"/>
    </row>
    <row r="554" spans="1:9" x14ac:dyDescent="0.4">
      <c r="A554" s="154"/>
      <c r="B554" s="24"/>
      <c r="C554" s="24"/>
      <c r="D554" s="24"/>
      <c r="E554" s="24"/>
      <c r="F554" s="24"/>
      <c r="G554" s="1"/>
      <c r="H554" s="1"/>
      <c r="I554" s="1"/>
    </row>
    <row r="555" spans="1:9" x14ac:dyDescent="0.4">
      <c r="A555" s="154"/>
      <c r="B555" s="24"/>
      <c r="C555" s="24"/>
      <c r="D555" s="24"/>
      <c r="E555" s="24"/>
      <c r="F555" s="24"/>
      <c r="G555" s="1"/>
      <c r="H555" s="1"/>
      <c r="I555" s="1"/>
    </row>
    <row r="556" spans="1:9" x14ac:dyDescent="0.4">
      <c r="A556" s="154"/>
      <c r="B556" s="24"/>
      <c r="C556" s="24"/>
      <c r="D556" s="24"/>
      <c r="E556" s="24"/>
      <c r="F556" s="24"/>
      <c r="G556" s="1"/>
      <c r="H556" s="1"/>
      <c r="I556" s="1"/>
    </row>
    <row r="557" spans="1:9" x14ac:dyDescent="0.4">
      <c r="A557" s="154"/>
      <c r="B557" s="24"/>
      <c r="C557" s="24"/>
      <c r="D557" s="24"/>
      <c r="E557" s="24"/>
      <c r="F557" s="24"/>
      <c r="G557" s="1"/>
      <c r="H557" s="1"/>
      <c r="I557" s="1"/>
    </row>
    <row r="558" spans="1:9" x14ac:dyDescent="0.4">
      <c r="A558" s="154"/>
      <c r="B558" s="24"/>
      <c r="C558" s="24"/>
      <c r="D558" s="24"/>
      <c r="E558" s="24"/>
      <c r="F558" s="24"/>
      <c r="G558" s="1"/>
      <c r="H558" s="1"/>
      <c r="I558" s="1"/>
    </row>
    <row r="559" spans="1:9" x14ac:dyDescent="0.4">
      <c r="A559" s="154"/>
      <c r="B559" s="24"/>
      <c r="C559" s="24"/>
      <c r="D559" s="24"/>
      <c r="E559" s="24"/>
      <c r="F559" s="24"/>
      <c r="G559" s="1"/>
      <c r="H559" s="1"/>
      <c r="I559" s="1"/>
    </row>
    <row r="560" spans="1:9" x14ac:dyDescent="0.4">
      <c r="A560" s="154"/>
      <c r="B560" s="24"/>
      <c r="C560" s="24"/>
      <c r="D560" s="24"/>
      <c r="E560" s="24"/>
      <c r="F560" s="24"/>
      <c r="G560" s="1"/>
      <c r="H560" s="1"/>
      <c r="I560" s="1"/>
    </row>
    <row r="561" spans="1:9" x14ac:dyDescent="0.4">
      <c r="A561" s="154"/>
      <c r="B561" s="24"/>
      <c r="C561" s="24"/>
      <c r="D561" s="24"/>
      <c r="E561" s="24"/>
      <c r="F561" s="24"/>
      <c r="G561" s="1"/>
      <c r="H561" s="1"/>
      <c r="I561" s="1"/>
    </row>
    <row r="562" spans="1:9" x14ac:dyDescent="0.4">
      <c r="A562" s="154"/>
      <c r="B562" s="24"/>
      <c r="C562" s="24"/>
      <c r="D562" s="24"/>
      <c r="E562" s="24"/>
      <c r="F562" s="24"/>
      <c r="G562" s="1"/>
      <c r="H562" s="1"/>
      <c r="I562" s="1"/>
    </row>
    <row r="563" spans="1:9" x14ac:dyDescent="0.4">
      <c r="A563" s="154"/>
      <c r="B563" s="24"/>
      <c r="C563" s="24"/>
      <c r="D563" s="24"/>
      <c r="E563" s="24"/>
      <c r="F563" s="24"/>
      <c r="G563" s="1"/>
      <c r="H563" s="1"/>
      <c r="I563" s="1"/>
    </row>
    <row r="564" spans="1:9" x14ac:dyDescent="0.4">
      <c r="A564" s="154"/>
      <c r="B564" s="24"/>
      <c r="C564" s="24"/>
      <c r="D564" s="24"/>
      <c r="E564" s="24"/>
      <c r="F564" s="24"/>
      <c r="G564" s="1"/>
      <c r="H564" s="1"/>
      <c r="I564" s="1"/>
    </row>
    <row r="565" spans="1:9" x14ac:dyDescent="0.4">
      <c r="A565" s="154"/>
      <c r="B565" s="24"/>
      <c r="C565" s="24"/>
      <c r="D565" s="24"/>
      <c r="E565" s="24"/>
      <c r="F565" s="24"/>
      <c r="G565" s="1"/>
      <c r="H565" s="1"/>
      <c r="I565" s="1"/>
    </row>
    <row r="566" spans="1:9" x14ac:dyDescent="0.4">
      <c r="A566" s="154"/>
      <c r="B566" s="24"/>
      <c r="C566" s="24"/>
      <c r="D566" s="24"/>
      <c r="E566" s="24"/>
      <c r="F566" s="24"/>
      <c r="G566" s="1"/>
      <c r="H566" s="1"/>
      <c r="I566" s="1"/>
    </row>
    <row r="567" spans="1:9" x14ac:dyDescent="0.4">
      <c r="A567" s="154"/>
      <c r="B567" s="24"/>
      <c r="C567" s="24"/>
      <c r="D567" s="24"/>
      <c r="E567" s="24"/>
      <c r="F567" s="24"/>
      <c r="G567" s="1"/>
      <c r="H567" s="1"/>
      <c r="I567" s="1"/>
    </row>
    <row r="568" spans="1:9" x14ac:dyDescent="0.4">
      <c r="A568" s="154"/>
      <c r="B568" s="24"/>
      <c r="C568" s="24"/>
      <c r="D568" s="24"/>
      <c r="E568" s="24"/>
      <c r="F568" s="24"/>
      <c r="G568" s="1"/>
      <c r="H568" s="1"/>
      <c r="I568" s="1"/>
    </row>
    <row r="569" spans="1:9" x14ac:dyDescent="0.4">
      <c r="A569" s="154"/>
      <c r="B569" s="24"/>
      <c r="C569" s="24"/>
      <c r="D569" s="24"/>
      <c r="E569" s="24"/>
      <c r="F569" s="24"/>
      <c r="G569" s="1"/>
      <c r="H569" s="1"/>
      <c r="I569" s="1"/>
    </row>
    <row r="570" spans="1:9" x14ac:dyDescent="0.4">
      <c r="A570" s="154"/>
      <c r="B570" s="24"/>
      <c r="C570" s="24"/>
      <c r="D570" s="24"/>
      <c r="E570" s="24"/>
      <c r="F570" s="24"/>
      <c r="G570" s="1"/>
      <c r="H570" s="1"/>
      <c r="I570" s="1"/>
    </row>
    <row r="571" spans="1:9" x14ac:dyDescent="0.4">
      <c r="A571" s="154"/>
      <c r="B571" s="24"/>
      <c r="C571" s="24"/>
      <c r="D571" s="24"/>
      <c r="E571" s="24"/>
      <c r="F571" s="24"/>
      <c r="G571" s="1"/>
      <c r="H571" s="1"/>
      <c r="I571" s="1"/>
    </row>
    <row r="572" spans="1:9" x14ac:dyDescent="0.4">
      <c r="A572" s="154"/>
      <c r="B572" s="24"/>
      <c r="C572" s="24"/>
      <c r="D572" s="24"/>
      <c r="E572" s="24"/>
      <c r="F572" s="24"/>
      <c r="G572" s="1"/>
      <c r="H572" s="1"/>
      <c r="I572" s="1"/>
    </row>
    <row r="573" spans="1:9" x14ac:dyDescent="0.4">
      <c r="A573" s="154"/>
      <c r="B573" s="24"/>
      <c r="C573" s="24"/>
      <c r="D573" s="24"/>
      <c r="E573" s="24"/>
      <c r="F573" s="24"/>
      <c r="G573" s="1"/>
      <c r="H573" s="1"/>
      <c r="I573" s="1"/>
    </row>
    <row r="574" spans="1:9" x14ac:dyDescent="0.4">
      <c r="A574" s="154"/>
      <c r="B574" s="24"/>
      <c r="C574" s="24"/>
      <c r="D574" s="24"/>
      <c r="E574" s="24"/>
      <c r="F574" s="24"/>
      <c r="G574" s="1"/>
      <c r="H574" s="1"/>
      <c r="I574" s="1"/>
    </row>
    <row r="575" spans="1:9" x14ac:dyDescent="0.4">
      <c r="A575" s="154"/>
      <c r="B575" s="24"/>
      <c r="C575" s="24"/>
      <c r="D575" s="24"/>
      <c r="E575" s="24"/>
      <c r="F575" s="24"/>
      <c r="G575" s="1"/>
      <c r="H575" s="1"/>
      <c r="I575" s="1"/>
    </row>
    <row r="576" spans="1:9" x14ac:dyDescent="0.4">
      <c r="A576" s="154"/>
      <c r="B576" s="24"/>
      <c r="C576" s="24"/>
      <c r="D576" s="24"/>
      <c r="E576" s="24"/>
      <c r="F576" s="24"/>
      <c r="G576" s="1"/>
      <c r="H576" s="1"/>
      <c r="I576" s="1"/>
    </row>
    <row r="577" spans="1:9" x14ac:dyDescent="0.4">
      <c r="A577" s="154"/>
      <c r="B577" s="24"/>
      <c r="C577" s="24"/>
      <c r="D577" s="24"/>
      <c r="E577" s="24"/>
      <c r="F577" s="24"/>
      <c r="G577" s="1"/>
      <c r="H577" s="1"/>
      <c r="I577" s="1"/>
    </row>
    <row r="578" spans="1:9" x14ac:dyDescent="0.4">
      <c r="A578" s="154"/>
      <c r="B578" s="24"/>
      <c r="C578" s="24"/>
      <c r="D578" s="24"/>
      <c r="E578" s="24"/>
      <c r="F578" s="24"/>
      <c r="G578" s="1"/>
      <c r="H578" s="1"/>
      <c r="I578" s="1"/>
    </row>
    <row r="579" spans="1:9" x14ac:dyDescent="0.4">
      <c r="A579" s="154"/>
      <c r="B579" s="24"/>
      <c r="C579" s="24"/>
      <c r="D579" s="24"/>
      <c r="E579" s="24"/>
      <c r="F579" s="24"/>
      <c r="G579" s="1"/>
      <c r="H579" s="1"/>
      <c r="I579" s="1"/>
    </row>
    <row r="580" spans="1:9" x14ac:dyDescent="0.4">
      <c r="A580" s="154"/>
      <c r="B580" s="24"/>
      <c r="C580" s="24"/>
      <c r="D580" s="24"/>
      <c r="E580" s="24"/>
      <c r="F580" s="24"/>
      <c r="G580" s="1"/>
      <c r="H580" s="1"/>
      <c r="I580" s="1"/>
    </row>
    <row r="581" spans="1:9" x14ac:dyDescent="0.4">
      <c r="A581" s="154"/>
      <c r="B581" s="24"/>
      <c r="C581" s="24"/>
      <c r="D581" s="24"/>
      <c r="E581" s="24"/>
      <c r="F581" s="24"/>
      <c r="G581" s="1"/>
      <c r="H581" s="1"/>
      <c r="I581" s="1"/>
    </row>
    <row r="582" spans="1:9" x14ac:dyDescent="0.4">
      <c r="A582" s="154"/>
      <c r="B582" s="24"/>
      <c r="C582" s="24"/>
      <c r="D582" s="24"/>
      <c r="E582" s="24"/>
      <c r="F582" s="24"/>
      <c r="G582" s="1"/>
      <c r="H582" s="1"/>
      <c r="I582" s="1"/>
    </row>
    <row r="583" spans="1:9" x14ac:dyDescent="0.4">
      <c r="A583" s="154"/>
      <c r="B583" s="24"/>
      <c r="C583" s="24"/>
      <c r="D583" s="24"/>
      <c r="E583" s="24"/>
      <c r="F583" s="24"/>
      <c r="G583" s="1"/>
      <c r="H583" s="1"/>
      <c r="I583" s="1"/>
    </row>
    <row r="584" spans="1:9" x14ac:dyDescent="0.4">
      <c r="A584" s="154"/>
      <c r="B584" s="24"/>
      <c r="C584" s="24"/>
      <c r="D584" s="24"/>
      <c r="E584" s="24"/>
      <c r="F584" s="24"/>
      <c r="G584" s="1"/>
      <c r="H584" s="1"/>
      <c r="I584" s="1"/>
    </row>
    <row r="585" spans="1:9" x14ac:dyDescent="0.4">
      <c r="A585" s="154"/>
      <c r="B585" s="24"/>
      <c r="C585" s="24"/>
      <c r="D585" s="24"/>
      <c r="E585" s="24"/>
      <c r="F585" s="24"/>
      <c r="G585" s="1"/>
      <c r="H585" s="1"/>
      <c r="I585" s="1"/>
    </row>
    <row r="586" spans="1:9" x14ac:dyDescent="0.4">
      <c r="A586" s="154"/>
      <c r="B586" s="24"/>
      <c r="C586" s="24"/>
      <c r="D586" s="24"/>
      <c r="E586" s="24"/>
      <c r="F586" s="24"/>
      <c r="G586" s="1"/>
      <c r="H586" s="1"/>
      <c r="I586" s="1"/>
    </row>
    <row r="587" spans="1:9" x14ac:dyDescent="0.4">
      <c r="A587" s="154"/>
      <c r="B587" s="24"/>
      <c r="C587" s="24"/>
      <c r="D587" s="24"/>
      <c r="E587" s="24"/>
      <c r="F587" s="24"/>
      <c r="G587" s="1"/>
      <c r="H587" s="1"/>
      <c r="I587" s="1"/>
    </row>
    <row r="588" spans="1:9" x14ac:dyDescent="0.4">
      <c r="A588" s="154"/>
      <c r="B588" s="24"/>
      <c r="C588" s="24"/>
      <c r="D588" s="24"/>
      <c r="E588" s="24"/>
      <c r="F588" s="24"/>
      <c r="G588" s="1"/>
      <c r="H588" s="1"/>
      <c r="I588" s="1"/>
    </row>
    <row r="589" spans="1:9" x14ac:dyDescent="0.4">
      <c r="A589" s="154"/>
      <c r="B589" s="24"/>
      <c r="C589" s="24"/>
      <c r="D589" s="24"/>
      <c r="E589" s="24"/>
      <c r="F589" s="24"/>
      <c r="G589" s="1"/>
      <c r="H589" s="1"/>
      <c r="I589" s="1"/>
    </row>
    <row r="590" spans="1:9" x14ac:dyDescent="0.4">
      <c r="A590" s="154"/>
      <c r="B590" s="24"/>
      <c r="C590" s="24"/>
      <c r="D590" s="24"/>
      <c r="E590" s="24"/>
      <c r="F590" s="24"/>
      <c r="G590" s="1"/>
      <c r="H590" s="1"/>
      <c r="I590" s="1"/>
    </row>
    <row r="591" spans="1:9" x14ac:dyDescent="0.4">
      <c r="A591" s="154"/>
      <c r="B591" s="24"/>
      <c r="C591" s="24"/>
      <c r="D591" s="24"/>
      <c r="E591" s="24"/>
      <c r="F591" s="24"/>
      <c r="G591" s="1"/>
      <c r="H591" s="1"/>
      <c r="I591" s="1"/>
    </row>
    <row r="592" spans="1:9" x14ac:dyDescent="0.4">
      <c r="A592" s="154"/>
      <c r="B592" s="24"/>
      <c r="C592" s="24"/>
      <c r="D592" s="24"/>
      <c r="E592" s="24"/>
      <c r="F592" s="24"/>
      <c r="G592" s="1"/>
      <c r="H592" s="1"/>
      <c r="I592" s="1"/>
    </row>
    <row r="593" spans="1:9" x14ac:dyDescent="0.4">
      <c r="A593" s="154"/>
      <c r="B593" s="24"/>
      <c r="C593" s="24"/>
      <c r="D593" s="24"/>
      <c r="E593" s="24"/>
      <c r="F593" s="24"/>
      <c r="G593" s="1"/>
      <c r="H593" s="1"/>
      <c r="I593" s="1"/>
    </row>
    <row r="594" spans="1:9" x14ac:dyDescent="0.4">
      <c r="A594" s="154"/>
      <c r="B594" s="24"/>
      <c r="C594" s="24"/>
      <c r="D594" s="24"/>
      <c r="E594" s="24"/>
      <c r="F594" s="24"/>
      <c r="G594" s="1"/>
      <c r="H594" s="1"/>
      <c r="I594" s="1"/>
    </row>
    <row r="595" spans="1:9" x14ac:dyDescent="0.4">
      <c r="A595" s="154"/>
      <c r="B595" s="24"/>
      <c r="C595" s="24"/>
      <c r="D595" s="24"/>
      <c r="E595" s="24"/>
      <c r="F595" s="24"/>
      <c r="G595" s="1"/>
      <c r="H595" s="1"/>
      <c r="I595" s="1"/>
    </row>
    <row r="596" spans="1:9" x14ac:dyDescent="0.4">
      <c r="A596" s="154"/>
      <c r="B596" s="24"/>
      <c r="C596" s="24"/>
      <c r="D596" s="24"/>
      <c r="E596" s="24"/>
      <c r="F596" s="24"/>
      <c r="G596" s="1"/>
      <c r="H596" s="1"/>
      <c r="I596" s="1"/>
    </row>
    <row r="597" spans="1:9" x14ac:dyDescent="0.4">
      <c r="A597" s="154"/>
      <c r="B597" s="24"/>
      <c r="C597" s="24"/>
      <c r="D597" s="24"/>
      <c r="E597" s="24"/>
      <c r="F597" s="24"/>
      <c r="G597" s="1"/>
      <c r="H597" s="1"/>
      <c r="I597" s="1"/>
    </row>
    <row r="598" spans="1:9" x14ac:dyDescent="0.4">
      <c r="A598" s="154"/>
      <c r="B598" s="24"/>
      <c r="C598" s="24"/>
      <c r="D598" s="24"/>
      <c r="E598" s="24"/>
      <c r="F598" s="24"/>
      <c r="G598" s="1"/>
      <c r="H598" s="1"/>
      <c r="I598" s="1"/>
    </row>
    <row r="599" spans="1:9" x14ac:dyDescent="0.4">
      <c r="A599" s="154"/>
      <c r="B599" s="24"/>
      <c r="C599" s="24"/>
      <c r="D599" s="24"/>
      <c r="E599" s="24"/>
      <c r="F599" s="24"/>
      <c r="G599" s="1"/>
      <c r="H599" s="1"/>
      <c r="I599" s="1"/>
    </row>
    <row r="600" spans="1:9" x14ac:dyDescent="0.4">
      <c r="A600" s="154"/>
      <c r="B600" s="24"/>
      <c r="C600" s="24"/>
      <c r="D600" s="24"/>
      <c r="E600" s="24"/>
      <c r="F600" s="24"/>
      <c r="G600" s="1"/>
      <c r="H600" s="1"/>
      <c r="I600" s="1"/>
    </row>
    <row r="601" spans="1:9" x14ac:dyDescent="0.4">
      <c r="A601" s="154"/>
      <c r="B601" s="24"/>
      <c r="C601" s="24"/>
      <c r="D601" s="24"/>
      <c r="E601" s="24"/>
      <c r="F601" s="24"/>
      <c r="G601" s="1"/>
      <c r="H601" s="1"/>
      <c r="I601" s="1"/>
    </row>
    <row r="602" spans="1:9" x14ac:dyDescent="0.4">
      <c r="A602" s="154"/>
      <c r="B602" s="24"/>
      <c r="C602" s="24"/>
      <c r="D602" s="24"/>
      <c r="E602" s="24"/>
      <c r="F602" s="24"/>
      <c r="G602" s="1"/>
      <c r="H602" s="1"/>
      <c r="I602" s="1"/>
    </row>
    <row r="603" spans="1:9" x14ac:dyDescent="0.4">
      <c r="A603" s="154"/>
      <c r="B603" s="24"/>
      <c r="C603" s="24"/>
      <c r="D603" s="24"/>
      <c r="E603" s="24"/>
      <c r="F603" s="24"/>
      <c r="G603" s="1"/>
      <c r="H603" s="1"/>
      <c r="I603" s="1"/>
    </row>
    <row r="604" spans="1:9" x14ac:dyDescent="0.4">
      <c r="A604" s="154"/>
      <c r="B604" s="24"/>
      <c r="C604" s="24"/>
      <c r="D604" s="24"/>
      <c r="E604" s="24"/>
      <c r="F604" s="24"/>
      <c r="G604" s="1"/>
      <c r="H604" s="1"/>
      <c r="I604" s="1"/>
    </row>
    <row r="605" spans="1:9" x14ac:dyDescent="0.4">
      <c r="A605" s="154"/>
      <c r="B605" s="24"/>
      <c r="C605" s="24"/>
      <c r="D605" s="24"/>
      <c r="E605" s="24"/>
      <c r="F605" s="24"/>
      <c r="G605" s="1"/>
      <c r="H605" s="1"/>
      <c r="I605" s="1"/>
    </row>
    <row r="606" spans="1:9" x14ac:dyDescent="0.4">
      <c r="A606" s="154"/>
      <c r="B606" s="24"/>
      <c r="C606" s="24"/>
      <c r="D606" s="24"/>
      <c r="E606" s="24"/>
      <c r="F606" s="24"/>
      <c r="G606" s="1"/>
      <c r="H606" s="1"/>
      <c r="I606" s="1"/>
    </row>
    <row r="607" spans="1:9" x14ac:dyDescent="0.4">
      <c r="A607" s="154"/>
      <c r="B607" s="24"/>
      <c r="C607" s="24"/>
      <c r="D607" s="24"/>
      <c r="E607" s="24"/>
      <c r="F607" s="24"/>
      <c r="G607" s="1"/>
      <c r="H607" s="1"/>
      <c r="I607" s="1"/>
    </row>
    <row r="608" spans="1:9" x14ac:dyDescent="0.4">
      <c r="A608" s="154"/>
      <c r="B608" s="24"/>
      <c r="C608" s="24"/>
      <c r="D608" s="24"/>
      <c r="E608" s="24"/>
      <c r="F608" s="24"/>
      <c r="G608" s="1"/>
      <c r="H608" s="1"/>
      <c r="I608" s="1"/>
    </row>
    <row r="609" spans="1:9" x14ac:dyDescent="0.4">
      <c r="A609" s="154"/>
      <c r="B609" s="24"/>
      <c r="C609" s="24"/>
      <c r="D609" s="24"/>
      <c r="E609" s="24"/>
      <c r="F609" s="24"/>
      <c r="G609" s="1"/>
      <c r="H609" s="1"/>
      <c r="I609" s="1"/>
    </row>
    <row r="610" spans="1:9" x14ac:dyDescent="0.4">
      <c r="A610" s="154"/>
      <c r="B610" s="24"/>
      <c r="C610" s="24"/>
      <c r="D610" s="24"/>
      <c r="E610" s="24"/>
      <c r="F610" s="24"/>
      <c r="G610" s="1"/>
      <c r="H610" s="1"/>
      <c r="I610" s="1"/>
    </row>
    <row r="611" spans="1:9" x14ac:dyDescent="0.4">
      <c r="A611" s="154"/>
      <c r="B611" s="24"/>
      <c r="C611" s="24"/>
      <c r="D611" s="24"/>
      <c r="E611" s="24"/>
      <c r="F611" s="24"/>
      <c r="G611" s="1"/>
      <c r="H611" s="1"/>
      <c r="I611" s="1"/>
    </row>
    <row r="612" spans="1:9" x14ac:dyDescent="0.4">
      <c r="A612" s="154"/>
      <c r="B612" s="24"/>
      <c r="C612" s="24"/>
      <c r="D612" s="24"/>
      <c r="E612" s="24"/>
      <c r="F612" s="24"/>
      <c r="G612" s="1"/>
      <c r="H612" s="1"/>
      <c r="I612" s="1"/>
    </row>
    <row r="613" spans="1:9" x14ac:dyDescent="0.4">
      <c r="A613" s="154"/>
      <c r="B613" s="24"/>
      <c r="C613" s="24"/>
      <c r="D613" s="24"/>
      <c r="E613" s="24"/>
      <c r="F613" s="24"/>
      <c r="G613" s="1"/>
      <c r="H613" s="1"/>
      <c r="I613" s="1"/>
    </row>
    <row r="614" spans="1:9" x14ac:dyDescent="0.4">
      <c r="A614" s="154"/>
      <c r="B614" s="24"/>
      <c r="C614" s="24"/>
      <c r="D614" s="24"/>
      <c r="E614" s="24"/>
      <c r="F614" s="24"/>
      <c r="G614" s="1"/>
      <c r="H614" s="1"/>
      <c r="I614" s="1"/>
    </row>
    <row r="615" spans="1:9" x14ac:dyDescent="0.4">
      <c r="A615" s="154"/>
      <c r="B615" s="24"/>
      <c r="C615" s="24"/>
      <c r="D615" s="24"/>
      <c r="E615" s="24"/>
      <c r="F615" s="24"/>
      <c r="G615" s="1"/>
      <c r="H615" s="1"/>
      <c r="I615" s="1"/>
    </row>
    <row r="616" spans="1:9" x14ac:dyDescent="0.4">
      <c r="A616" s="154"/>
      <c r="B616" s="24"/>
      <c r="C616" s="24"/>
      <c r="D616" s="24"/>
      <c r="E616" s="24"/>
      <c r="F616" s="24"/>
      <c r="G616" s="1"/>
      <c r="H616" s="1"/>
      <c r="I616" s="1"/>
    </row>
    <row r="617" spans="1:9" x14ac:dyDescent="0.4">
      <c r="A617" s="154"/>
      <c r="B617" s="24"/>
      <c r="C617" s="24"/>
      <c r="D617" s="24"/>
      <c r="E617" s="24"/>
      <c r="F617" s="24"/>
      <c r="G617" s="1"/>
      <c r="H617" s="1"/>
      <c r="I617" s="1"/>
    </row>
    <row r="618" spans="1:9" x14ac:dyDescent="0.4">
      <c r="A618" s="154"/>
      <c r="B618" s="24"/>
      <c r="C618" s="24"/>
      <c r="D618" s="24"/>
      <c r="E618" s="24"/>
      <c r="F618" s="24"/>
      <c r="G618" s="1"/>
      <c r="H618" s="1"/>
      <c r="I618" s="1"/>
    </row>
    <row r="619" spans="1:9" x14ac:dyDescent="0.4">
      <c r="A619" s="154"/>
      <c r="B619" s="24"/>
      <c r="C619" s="24"/>
      <c r="D619" s="24"/>
      <c r="E619" s="24"/>
      <c r="F619" s="24"/>
      <c r="G619" s="1"/>
      <c r="H619" s="1"/>
      <c r="I619" s="1"/>
    </row>
    <row r="620" spans="1:9" x14ac:dyDescent="0.4">
      <c r="A620" s="154"/>
      <c r="B620" s="24"/>
      <c r="C620" s="24"/>
      <c r="D620" s="24"/>
      <c r="E620" s="24"/>
      <c r="F620" s="24"/>
      <c r="G620" s="1"/>
      <c r="H620" s="1"/>
      <c r="I620" s="1"/>
    </row>
    <row r="621" spans="1:9" x14ac:dyDescent="0.4">
      <c r="A621" s="154"/>
      <c r="B621" s="24"/>
      <c r="C621" s="24"/>
      <c r="D621" s="24"/>
      <c r="E621" s="24"/>
      <c r="F621" s="24"/>
      <c r="G621" s="1"/>
      <c r="H621" s="1"/>
      <c r="I621" s="1"/>
    </row>
    <row r="622" spans="1:9" x14ac:dyDescent="0.4">
      <c r="A622" s="154"/>
      <c r="B622" s="24"/>
      <c r="C622" s="24"/>
      <c r="D622" s="24"/>
      <c r="E622" s="24"/>
      <c r="F622" s="24"/>
      <c r="G622" s="1"/>
      <c r="H622" s="1"/>
      <c r="I622" s="1"/>
    </row>
    <row r="623" spans="1:9" x14ac:dyDescent="0.4">
      <c r="A623" s="154"/>
      <c r="B623" s="24"/>
      <c r="C623" s="24"/>
      <c r="D623" s="24"/>
      <c r="E623" s="24"/>
      <c r="F623" s="24"/>
      <c r="G623" s="1"/>
      <c r="H623" s="1"/>
      <c r="I623" s="1"/>
    </row>
    <row r="624" spans="1:9" x14ac:dyDescent="0.4">
      <c r="A624" s="154"/>
      <c r="B624" s="24"/>
      <c r="C624" s="24"/>
      <c r="D624" s="24"/>
      <c r="E624" s="24"/>
      <c r="F624" s="24"/>
      <c r="G624" s="1"/>
      <c r="H624" s="1"/>
      <c r="I624" s="1"/>
    </row>
    <row r="625" spans="1:9" x14ac:dyDescent="0.4">
      <c r="A625" s="154"/>
      <c r="B625" s="24"/>
      <c r="C625" s="24"/>
      <c r="D625" s="24"/>
      <c r="E625" s="24"/>
      <c r="F625" s="24"/>
      <c r="G625" s="1"/>
      <c r="H625" s="1"/>
      <c r="I625" s="1"/>
    </row>
    <row r="626" spans="1:9" x14ac:dyDescent="0.4">
      <c r="A626" s="154"/>
      <c r="B626" s="24"/>
      <c r="C626" s="24"/>
      <c r="D626" s="24"/>
      <c r="E626" s="24"/>
      <c r="F626" s="24"/>
      <c r="G626" s="1"/>
      <c r="H626" s="1"/>
      <c r="I626" s="1"/>
    </row>
    <row r="627" spans="1:9" x14ac:dyDescent="0.4">
      <c r="A627" s="154"/>
      <c r="B627" s="24"/>
      <c r="C627" s="24"/>
      <c r="D627" s="24"/>
      <c r="E627" s="24"/>
      <c r="F627" s="24"/>
      <c r="G627" s="1"/>
      <c r="H627" s="1"/>
      <c r="I627" s="1"/>
    </row>
    <row r="628" spans="1:9" x14ac:dyDescent="0.4">
      <c r="A628" s="154"/>
      <c r="B628" s="24"/>
      <c r="C628" s="24"/>
      <c r="D628" s="24"/>
      <c r="E628" s="24"/>
      <c r="F628" s="24"/>
      <c r="G628" s="1"/>
      <c r="H628" s="1"/>
      <c r="I628" s="1"/>
    </row>
    <row r="629" spans="1:9" x14ac:dyDescent="0.4">
      <c r="A629" s="154"/>
      <c r="B629" s="24"/>
      <c r="C629" s="24"/>
      <c r="D629" s="24"/>
      <c r="E629" s="24"/>
      <c r="F629" s="24"/>
      <c r="G629" s="1"/>
      <c r="H629" s="1"/>
      <c r="I629" s="1"/>
    </row>
    <row r="630" spans="1:9" x14ac:dyDescent="0.4">
      <c r="A630" s="154"/>
      <c r="B630" s="24"/>
      <c r="C630" s="24"/>
      <c r="D630" s="24"/>
      <c r="E630" s="24"/>
      <c r="F630" s="24"/>
      <c r="G630" s="1"/>
      <c r="H630" s="1"/>
      <c r="I630" s="1"/>
    </row>
    <row r="631" spans="1:9" x14ac:dyDescent="0.4">
      <c r="A631" s="154"/>
      <c r="B631" s="24"/>
      <c r="C631" s="24"/>
      <c r="D631" s="24"/>
      <c r="E631" s="24"/>
      <c r="F631" s="24"/>
      <c r="G631" s="1"/>
      <c r="H631" s="1"/>
      <c r="I631" s="1"/>
    </row>
    <row r="632" spans="1:9" x14ac:dyDescent="0.4">
      <c r="A632" s="154"/>
      <c r="B632" s="24"/>
      <c r="C632" s="24"/>
      <c r="D632" s="24"/>
      <c r="E632" s="24"/>
      <c r="F632" s="24"/>
      <c r="G632" s="1"/>
      <c r="H632" s="1"/>
      <c r="I632" s="1"/>
    </row>
    <row r="633" spans="1:9" x14ac:dyDescent="0.4">
      <c r="A633" s="154"/>
      <c r="B633" s="24"/>
      <c r="C633" s="24"/>
      <c r="D633" s="24"/>
      <c r="E633" s="24"/>
      <c r="F633" s="24"/>
      <c r="G633" s="1"/>
      <c r="H633" s="1"/>
      <c r="I633" s="1"/>
    </row>
    <row r="634" spans="1:9" x14ac:dyDescent="0.4">
      <c r="A634" s="154"/>
      <c r="B634" s="24"/>
      <c r="C634" s="24"/>
      <c r="D634" s="24"/>
      <c r="E634" s="24"/>
      <c r="F634" s="24"/>
      <c r="G634" s="1"/>
      <c r="H634" s="1"/>
      <c r="I634" s="1"/>
    </row>
    <row r="635" spans="1:9" x14ac:dyDescent="0.4">
      <c r="A635" s="154"/>
      <c r="B635" s="24"/>
      <c r="C635" s="24"/>
      <c r="D635" s="24"/>
      <c r="E635" s="24"/>
      <c r="F635" s="24"/>
      <c r="G635" s="1"/>
      <c r="H635" s="1"/>
      <c r="I635" s="1"/>
    </row>
    <row r="636" spans="1:9" x14ac:dyDescent="0.4">
      <c r="A636" s="154"/>
      <c r="B636" s="24"/>
      <c r="C636" s="24"/>
      <c r="D636" s="24"/>
      <c r="E636" s="24"/>
      <c r="F636" s="24"/>
      <c r="G636" s="1"/>
      <c r="H636" s="1"/>
      <c r="I636" s="1"/>
    </row>
    <row r="637" spans="1:9" x14ac:dyDescent="0.4">
      <c r="A637" s="154"/>
      <c r="B637" s="24"/>
      <c r="C637" s="24"/>
      <c r="D637" s="24"/>
      <c r="E637" s="24"/>
      <c r="F637" s="24"/>
      <c r="G637" s="1"/>
      <c r="H637" s="1"/>
      <c r="I637" s="1"/>
    </row>
    <row r="638" spans="1:9" x14ac:dyDescent="0.4">
      <c r="A638" s="154"/>
      <c r="B638" s="24"/>
      <c r="C638" s="24"/>
      <c r="D638" s="24"/>
      <c r="E638" s="24"/>
      <c r="F638" s="24"/>
      <c r="G638" s="1"/>
      <c r="H638" s="1"/>
      <c r="I638" s="1"/>
    </row>
    <row r="639" spans="1:9" x14ac:dyDescent="0.4">
      <c r="A639" s="154"/>
      <c r="B639" s="24"/>
      <c r="C639" s="24"/>
      <c r="D639" s="24"/>
      <c r="E639" s="24"/>
      <c r="F639" s="24"/>
      <c r="G639" s="1"/>
      <c r="H639" s="1"/>
      <c r="I639" s="1"/>
    </row>
    <row r="640" spans="1:9" x14ac:dyDescent="0.4">
      <c r="A640" s="154"/>
      <c r="B640" s="24"/>
      <c r="C640" s="24"/>
      <c r="D640" s="24"/>
      <c r="E640" s="24"/>
      <c r="F640" s="24"/>
      <c r="G640" s="1"/>
      <c r="H640" s="1"/>
      <c r="I640" s="1"/>
    </row>
    <row r="641" spans="1:9" x14ac:dyDescent="0.4">
      <c r="A641" s="154"/>
      <c r="B641" s="24"/>
      <c r="C641" s="24"/>
      <c r="D641" s="24"/>
      <c r="E641" s="24"/>
      <c r="F641" s="24"/>
      <c r="G641" s="1"/>
      <c r="H641" s="1"/>
      <c r="I641" s="1"/>
    </row>
    <row r="642" spans="1:9" x14ac:dyDescent="0.4">
      <c r="A642" s="154"/>
      <c r="B642" s="24"/>
      <c r="C642" s="24"/>
      <c r="D642" s="24"/>
      <c r="E642" s="24"/>
      <c r="F642" s="24"/>
      <c r="G642" s="1"/>
      <c r="H642" s="1"/>
      <c r="I642" s="1"/>
    </row>
    <row r="643" spans="1:9" x14ac:dyDescent="0.4">
      <c r="A643" s="154"/>
      <c r="B643" s="24"/>
      <c r="C643" s="24"/>
      <c r="D643" s="24"/>
      <c r="E643" s="24"/>
      <c r="F643" s="24"/>
      <c r="G643" s="1"/>
      <c r="H643" s="1"/>
      <c r="I643" s="1"/>
    </row>
    <row r="644" spans="1:9" x14ac:dyDescent="0.4">
      <c r="A644" s="154"/>
      <c r="B644" s="24"/>
      <c r="C644" s="24"/>
      <c r="D644" s="24"/>
      <c r="E644" s="24"/>
      <c r="F644" s="24"/>
      <c r="G644" s="1"/>
      <c r="H644" s="1"/>
      <c r="I644" s="1"/>
    </row>
    <row r="645" spans="1:9" x14ac:dyDescent="0.4">
      <c r="A645" s="154"/>
      <c r="B645" s="24"/>
      <c r="C645" s="24"/>
      <c r="D645" s="24"/>
      <c r="E645" s="24"/>
      <c r="F645" s="24"/>
      <c r="G645" s="1"/>
      <c r="H645" s="1"/>
      <c r="I645" s="1"/>
    </row>
    <row r="646" spans="1:9" x14ac:dyDescent="0.4">
      <c r="A646" s="154"/>
      <c r="B646" s="24"/>
      <c r="C646" s="24"/>
      <c r="D646" s="24"/>
      <c r="E646" s="24"/>
      <c r="F646" s="24"/>
      <c r="G646" s="1"/>
      <c r="H646" s="1"/>
      <c r="I646" s="1"/>
    </row>
    <row r="647" spans="1:9" x14ac:dyDescent="0.4">
      <c r="A647" s="154"/>
      <c r="B647" s="24"/>
      <c r="C647" s="24"/>
      <c r="D647" s="24"/>
      <c r="E647" s="24"/>
      <c r="F647" s="24"/>
      <c r="G647" s="1"/>
      <c r="H647" s="1"/>
      <c r="I647" s="1"/>
    </row>
    <row r="648" spans="1:9" x14ac:dyDescent="0.4">
      <c r="A648" s="154"/>
      <c r="B648" s="24"/>
      <c r="C648" s="24"/>
      <c r="D648" s="24"/>
      <c r="E648" s="24"/>
      <c r="F648" s="24"/>
      <c r="G648" s="1"/>
      <c r="H648" s="1"/>
      <c r="I648" s="1"/>
    </row>
    <row r="649" spans="1:9" x14ac:dyDescent="0.4">
      <c r="A649" s="154"/>
      <c r="B649" s="24"/>
      <c r="C649" s="24"/>
      <c r="D649" s="24"/>
      <c r="E649" s="24"/>
      <c r="F649" s="24"/>
      <c r="G649" s="1"/>
      <c r="H649" s="1"/>
      <c r="I649" s="1"/>
    </row>
    <row r="650" spans="1:9" x14ac:dyDescent="0.4">
      <c r="A650" s="154"/>
      <c r="B650" s="24"/>
      <c r="C650" s="24"/>
      <c r="D650" s="24"/>
      <c r="E650" s="24"/>
      <c r="F650" s="24"/>
      <c r="G650" s="1"/>
      <c r="H650" s="1"/>
      <c r="I650" s="1"/>
    </row>
    <row r="651" spans="1:9" x14ac:dyDescent="0.4">
      <c r="A651" s="154"/>
      <c r="B651" s="24"/>
      <c r="C651" s="24"/>
      <c r="D651" s="24"/>
      <c r="E651" s="24"/>
      <c r="F651" s="24"/>
      <c r="G651" s="1"/>
      <c r="H651" s="1"/>
      <c r="I651" s="1"/>
    </row>
    <row r="652" spans="1:9" x14ac:dyDescent="0.4">
      <c r="A652" s="154"/>
      <c r="B652" s="24"/>
      <c r="C652" s="24"/>
      <c r="D652" s="24"/>
      <c r="E652" s="24"/>
      <c r="F652" s="24"/>
      <c r="G652" s="1"/>
      <c r="H652" s="1"/>
      <c r="I652" s="1"/>
    </row>
    <row r="653" spans="1:9" x14ac:dyDescent="0.4">
      <c r="A653" s="154"/>
      <c r="B653" s="24"/>
      <c r="C653" s="24"/>
      <c r="D653" s="24"/>
      <c r="E653" s="24"/>
      <c r="F653" s="24"/>
      <c r="G653" s="1"/>
      <c r="H653" s="1"/>
      <c r="I653" s="1"/>
    </row>
    <row r="654" spans="1:9" x14ac:dyDescent="0.4">
      <c r="A654" s="154"/>
      <c r="B654" s="24"/>
      <c r="C654" s="24"/>
      <c r="D654" s="24"/>
      <c r="E654" s="24"/>
      <c r="F654" s="24"/>
      <c r="G654" s="1"/>
      <c r="H654" s="1"/>
      <c r="I654" s="1"/>
    </row>
    <row r="655" spans="1:9" x14ac:dyDescent="0.4">
      <c r="A655" s="154"/>
      <c r="B655" s="24"/>
      <c r="C655" s="24"/>
      <c r="D655" s="24"/>
      <c r="E655" s="24"/>
      <c r="F655" s="24"/>
      <c r="G655" s="1"/>
      <c r="H655" s="1"/>
      <c r="I655" s="1"/>
    </row>
    <row r="656" spans="1:9" x14ac:dyDescent="0.4">
      <c r="A656" s="154"/>
      <c r="B656" s="24"/>
      <c r="C656" s="24"/>
      <c r="D656" s="24"/>
      <c r="E656" s="24"/>
      <c r="F656" s="24"/>
      <c r="G656" s="1"/>
      <c r="H656" s="1"/>
      <c r="I656" s="1"/>
    </row>
    <row r="657" spans="1:9" x14ac:dyDescent="0.4">
      <c r="A657" s="154"/>
      <c r="B657" s="24"/>
      <c r="C657" s="24"/>
      <c r="D657" s="24"/>
      <c r="E657" s="24"/>
      <c r="F657" s="24"/>
      <c r="G657" s="1"/>
      <c r="H657" s="1"/>
      <c r="I657" s="1"/>
    </row>
    <row r="658" spans="1:9" x14ac:dyDescent="0.4">
      <c r="A658" s="154"/>
      <c r="B658" s="24"/>
      <c r="C658" s="24"/>
      <c r="D658" s="24"/>
      <c r="E658" s="24"/>
      <c r="F658" s="24"/>
      <c r="G658" s="1"/>
      <c r="H658" s="1"/>
      <c r="I658" s="1"/>
    </row>
    <row r="659" spans="1:9" x14ac:dyDescent="0.4">
      <c r="A659" s="154"/>
      <c r="B659" s="24"/>
      <c r="C659" s="24"/>
      <c r="D659" s="24"/>
      <c r="E659" s="24"/>
      <c r="F659" s="24"/>
      <c r="G659" s="1"/>
      <c r="H659" s="1"/>
      <c r="I659" s="1"/>
    </row>
    <row r="660" spans="1:9" x14ac:dyDescent="0.4">
      <c r="A660" s="154"/>
      <c r="B660" s="24"/>
      <c r="C660" s="24"/>
      <c r="D660" s="24"/>
      <c r="E660" s="24"/>
      <c r="F660" s="24"/>
      <c r="G660" s="1"/>
      <c r="H660" s="1"/>
      <c r="I660" s="1"/>
    </row>
    <row r="661" spans="1:9" x14ac:dyDescent="0.4">
      <c r="A661" s="154"/>
      <c r="B661" s="24"/>
      <c r="C661" s="24"/>
      <c r="D661" s="24"/>
      <c r="E661" s="24"/>
      <c r="F661" s="24"/>
      <c r="G661" s="1"/>
      <c r="H661" s="1"/>
      <c r="I661" s="1"/>
    </row>
    <row r="662" spans="1:9" x14ac:dyDescent="0.4">
      <c r="A662" s="154"/>
      <c r="B662" s="24"/>
      <c r="C662" s="24"/>
      <c r="D662" s="24"/>
      <c r="E662" s="24"/>
      <c r="F662" s="24"/>
      <c r="G662" s="1"/>
      <c r="H662" s="1"/>
      <c r="I662" s="1"/>
    </row>
    <row r="663" spans="1:9" x14ac:dyDescent="0.4">
      <c r="A663" s="154"/>
      <c r="B663" s="24"/>
      <c r="C663" s="24"/>
      <c r="D663" s="24"/>
      <c r="E663" s="24"/>
      <c r="F663" s="24"/>
      <c r="G663" s="1"/>
      <c r="H663" s="1"/>
      <c r="I663" s="1"/>
    </row>
    <row r="664" spans="1:9" x14ac:dyDescent="0.4">
      <c r="A664" s="154"/>
      <c r="B664" s="24"/>
      <c r="C664" s="24"/>
      <c r="D664" s="24"/>
      <c r="E664" s="24"/>
      <c r="F664" s="24"/>
      <c r="G664" s="1"/>
      <c r="H664" s="1"/>
      <c r="I664" s="1"/>
    </row>
    <row r="665" spans="1:9" x14ac:dyDescent="0.4">
      <c r="A665" s="154"/>
      <c r="B665" s="24"/>
      <c r="C665" s="24"/>
      <c r="D665" s="24"/>
      <c r="E665" s="24"/>
      <c r="F665" s="24"/>
      <c r="G665" s="1"/>
      <c r="H665" s="1"/>
      <c r="I665" s="1"/>
    </row>
    <row r="666" spans="1:9" x14ac:dyDescent="0.4">
      <c r="A666" s="154"/>
      <c r="B666" s="24"/>
      <c r="C666" s="24"/>
      <c r="D666" s="24"/>
      <c r="E666" s="24"/>
      <c r="F666" s="24"/>
      <c r="G666" s="1"/>
      <c r="H666" s="1"/>
      <c r="I666" s="1"/>
    </row>
    <row r="667" spans="1:9" x14ac:dyDescent="0.4">
      <c r="A667" s="154"/>
      <c r="B667" s="24"/>
      <c r="C667" s="24"/>
      <c r="D667" s="24"/>
      <c r="E667" s="24"/>
      <c r="F667" s="24"/>
      <c r="G667" s="1"/>
      <c r="H667" s="1"/>
      <c r="I667" s="1"/>
    </row>
    <row r="668" spans="1:9" x14ac:dyDescent="0.4">
      <c r="A668" s="154"/>
      <c r="B668" s="24"/>
      <c r="C668" s="24"/>
      <c r="D668" s="24"/>
      <c r="E668" s="24"/>
      <c r="F668" s="24"/>
      <c r="G668" s="1"/>
      <c r="H668" s="1"/>
      <c r="I668" s="1"/>
    </row>
    <row r="669" spans="1:9" x14ac:dyDescent="0.4">
      <c r="A669" s="154"/>
      <c r="B669" s="24"/>
      <c r="C669" s="24"/>
      <c r="D669" s="24"/>
      <c r="E669" s="24"/>
      <c r="F669" s="24"/>
      <c r="G669" s="1"/>
      <c r="H669" s="1"/>
      <c r="I669" s="1"/>
    </row>
    <row r="670" spans="1:9" x14ac:dyDescent="0.4">
      <c r="A670" s="154"/>
      <c r="B670" s="24"/>
      <c r="C670" s="24"/>
      <c r="D670" s="24"/>
      <c r="E670" s="24"/>
      <c r="F670" s="24"/>
      <c r="G670" s="1"/>
      <c r="H670" s="1"/>
      <c r="I670" s="1"/>
    </row>
    <row r="671" spans="1:9" x14ac:dyDescent="0.4">
      <c r="A671" s="154"/>
      <c r="B671" s="24"/>
      <c r="C671" s="24"/>
      <c r="D671" s="24"/>
      <c r="E671" s="24"/>
      <c r="F671" s="24"/>
      <c r="G671" s="1"/>
      <c r="H671" s="1"/>
      <c r="I671" s="1"/>
    </row>
    <row r="672" spans="1:9" x14ac:dyDescent="0.4">
      <c r="A672" s="154"/>
      <c r="B672" s="24"/>
      <c r="C672" s="24"/>
      <c r="D672" s="24"/>
      <c r="E672" s="24"/>
      <c r="F672" s="24"/>
      <c r="G672" s="1"/>
      <c r="H672" s="1"/>
      <c r="I672" s="1"/>
    </row>
    <row r="673" spans="1:9" x14ac:dyDescent="0.4">
      <c r="A673" s="154"/>
      <c r="B673" s="24"/>
      <c r="C673" s="24"/>
      <c r="D673" s="24"/>
      <c r="E673" s="24"/>
      <c r="F673" s="24"/>
      <c r="G673" s="1"/>
      <c r="H673" s="1"/>
      <c r="I673" s="1"/>
    </row>
    <row r="674" spans="1:9" x14ac:dyDescent="0.4">
      <c r="A674" s="154"/>
      <c r="B674" s="24"/>
      <c r="C674" s="24"/>
      <c r="D674" s="24"/>
      <c r="E674" s="24"/>
      <c r="F674" s="24"/>
      <c r="G674" s="1"/>
      <c r="H674" s="1"/>
      <c r="I674" s="1"/>
    </row>
    <row r="675" spans="1:9" x14ac:dyDescent="0.4">
      <c r="A675" s="154"/>
      <c r="B675" s="24"/>
      <c r="C675" s="24"/>
      <c r="D675" s="24"/>
      <c r="E675" s="24"/>
      <c r="F675" s="24"/>
      <c r="G675" s="1"/>
      <c r="H675" s="1"/>
      <c r="I675" s="1"/>
    </row>
    <row r="676" spans="1:9" x14ac:dyDescent="0.4">
      <c r="A676" s="154"/>
      <c r="B676" s="24"/>
      <c r="C676" s="24"/>
      <c r="D676" s="24"/>
      <c r="E676" s="24"/>
      <c r="F676" s="24"/>
      <c r="G676" s="1"/>
      <c r="H676" s="1"/>
      <c r="I676" s="1"/>
    </row>
    <row r="677" spans="1:9" x14ac:dyDescent="0.4">
      <c r="A677" s="154"/>
      <c r="B677" s="24"/>
      <c r="C677" s="24"/>
      <c r="D677" s="24"/>
      <c r="E677" s="24"/>
      <c r="F677" s="24"/>
      <c r="G677" s="1"/>
      <c r="H677" s="1"/>
      <c r="I677" s="1"/>
    </row>
    <row r="678" spans="1:9" x14ac:dyDescent="0.4">
      <c r="A678" s="154"/>
      <c r="B678" s="24"/>
      <c r="C678" s="24"/>
      <c r="D678" s="24"/>
      <c r="E678" s="24"/>
      <c r="F678" s="24"/>
      <c r="G678" s="1"/>
      <c r="H678" s="1"/>
      <c r="I678" s="1"/>
    </row>
    <row r="679" spans="1:9" x14ac:dyDescent="0.4">
      <c r="A679" s="154"/>
      <c r="B679" s="24"/>
      <c r="C679" s="24"/>
      <c r="D679" s="24"/>
      <c r="E679" s="24"/>
      <c r="F679" s="24"/>
      <c r="G679" s="1"/>
      <c r="H679" s="1"/>
      <c r="I679" s="1"/>
    </row>
    <row r="680" spans="1:9" x14ac:dyDescent="0.4">
      <c r="A680" s="154"/>
      <c r="B680" s="24"/>
      <c r="C680" s="24"/>
      <c r="D680" s="24"/>
      <c r="E680" s="24"/>
      <c r="F680" s="24"/>
      <c r="G680" s="1"/>
      <c r="H680" s="1"/>
      <c r="I680" s="1"/>
    </row>
    <row r="681" spans="1:9" x14ac:dyDescent="0.4">
      <c r="A681" s="154"/>
      <c r="B681" s="24"/>
      <c r="C681" s="24"/>
      <c r="D681" s="24"/>
      <c r="E681" s="24"/>
      <c r="F681" s="24"/>
      <c r="G681" s="1"/>
      <c r="H681" s="1"/>
      <c r="I681" s="1"/>
    </row>
    <row r="682" spans="1:9" x14ac:dyDescent="0.4">
      <c r="A682" s="154"/>
      <c r="B682" s="24"/>
      <c r="C682" s="24"/>
      <c r="D682" s="24"/>
      <c r="E682" s="24"/>
      <c r="F682" s="24"/>
      <c r="G682" s="1"/>
      <c r="H682" s="1"/>
      <c r="I682" s="1"/>
    </row>
    <row r="683" spans="1:9" x14ac:dyDescent="0.4">
      <c r="A683" s="154"/>
      <c r="B683" s="24"/>
      <c r="C683" s="24"/>
      <c r="D683" s="24"/>
      <c r="E683" s="24"/>
      <c r="F683" s="24"/>
      <c r="G683" s="1"/>
      <c r="H683" s="1"/>
      <c r="I683" s="1"/>
    </row>
    <row r="684" spans="1:9" x14ac:dyDescent="0.4">
      <c r="A684" s="154"/>
      <c r="B684" s="24"/>
      <c r="C684" s="24"/>
      <c r="D684" s="24"/>
      <c r="E684" s="24"/>
      <c r="F684" s="24"/>
      <c r="G684" s="1"/>
      <c r="H684" s="1"/>
      <c r="I684" s="1"/>
    </row>
    <row r="685" spans="1:9" x14ac:dyDescent="0.4">
      <c r="A685" s="154"/>
      <c r="B685" s="24"/>
      <c r="C685" s="24"/>
      <c r="D685" s="24"/>
      <c r="E685" s="24"/>
      <c r="F685" s="24"/>
      <c r="G685" s="1"/>
      <c r="H685" s="1"/>
      <c r="I685" s="1"/>
    </row>
    <row r="686" spans="1:9" x14ac:dyDescent="0.4">
      <c r="A686" s="154"/>
      <c r="B686" s="24"/>
      <c r="C686" s="24"/>
      <c r="D686" s="24"/>
      <c r="E686" s="24"/>
      <c r="F686" s="24"/>
      <c r="G686" s="1"/>
      <c r="H686" s="1"/>
      <c r="I686" s="1"/>
    </row>
    <row r="687" spans="1:9" x14ac:dyDescent="0.4">
      <c r="A687" s="154"/>
      <c r="B687" s="24"/>
      <c r="C687" s="24"/>
      <c r="D687" s="24"/>
      <c r="E687" s="24"/>
      <c r="F687" s="24"/>
      <c r="G687" s="1"/>
      <c r="H687" s="1"/>
      <c r="I687" s="1"/>
    </row>
    <row r="688" spans="1:9" x14ac:dyDescent="0.4">
      <c r="A688" s="154"/>
      <c r="B688" s="24"/>
      <c r="C688" s="24"/>
      <c r="D688" s="24"/>
      <c r="E688" s="24"/>
      <c r="F688" s="24"/>
      <c r="G688" s="1"/>
      <c r="H688" s="1"/>
      <c r="I688" s="1"/>
    </row>
    <row r="689" spans="1:9" x14ac:dyDescent="0.4">
      <c r="A689" s="154"/>
      <c r="B689" s="24"/>
      <c r="C689" s="24"/>
      <c r="D689" s="24"/>
      <c r="E689" s="24"/>
      <c r="F689" s="24"/>
      <c r="G689" s="1"/>
      <c r="H689" s="1"/>
      <c r="I689" s="1"/>
    </row>
    <row r="690" spans="1:9" x14ac:dyDescent="0.4">
      <c r="A690" s="154"/>
      <c r="B690" s="24"/>
      <c r="C690" s="24"/>
      <c r="D690" s="24"/>
      <c r="E690" s="24"/>
      <c r="F690" s="24"/>
      <c r="G690" s="1"/>
      <c r="H690" s="1"/>
      <c r="I690" s="1"/>
    </row>
    <row r="691" spans="1:9" x14ac:dyDescent="0.4">
      <c r="A691" s="154"/>
      <c r="B691" s="24"/>
      <c r="C691" s="24"/>
      <c r="D691" s="24"/>
      <c r="E691" s="24"/>
      <c r="F691" s="24"/>
      <c r="G691" s="1"/>
      <c r="H691" s="1"/>
      <c r="I691" s="1"/>
    </row>
    <row r="692" spans="1:9" x14ac:dyDescent="0.4">
      <c r="A692" s="154"/>
      <c r="B692" s="24"/>
      <c r="C692" s="24"/>
      <c r="D692" s="24"/>
      <c r="E692" s="24"/>
      <c r="F692" s="24"/>
      <c r="G692" s="1"/>
      <c r="H692" s="1"/>
      <c r="I692" s="1"/>
    </row>
    <row r="693" spans="1:9" x14ac:dyDescent="0.4">
      <c r="A693" s="154"/>
      <c r="B693" s="24"/>
      <c r="C693" s="24"/>
      <c r="D693" s="24"/>
      <c r="E693" s="24"/>
      <c r="F693" s="24"/>
      <c r="G693" s="1"/>
      <c r="H693" s="1"/>
      <c r="I693" s="1"/>
    </row>
    <row r="694" spans="1:9" x14ac:dyDescent="0.4">
      <c r="A694" s="154"/>
      <c r="B694" s="24"/>
      <c r="C694" s="24"/>
      <c r="D694" s="24"/>
      <c r="E694" s="24"/>
      <c r="F694" s="24"/>
      <c r="G694" s="1"/>
      <c r="H694" s="1"/>
      <c r="I694" s="1"/>
    </row>
    <row r="695" spans="1:9" x14ac:dyDescent="0.4">
      <c r="A695" s="154"/>
      <c r="B695" s="24"/>
      <c r="C695" s="24"/>
      <c r="D695" s="24"/>
      <c r="E695" s="24"/>
      <c r="F695" s="24"/>
      <c r="G695" s="1"/>
      <c r="H695" s="1"/>
      <c r="I695" s="1"/>
    </row>
    <row r="696" spans="1:9" x14ac:dyDescent="0.4">
      <c r="A696" s="154"/>
      <c r="B696" s="24"/>
      <c r="C696" s="24"/>
      <c r="D696" s="24"/>
      <c r="E696" s="24"/>
      <c r="F696" s="24"/>
      <c r="G696" s="1"/>
      <c r="H696" s="1"/>
      <c r="I696" s="1"/>
    </row>
    <row r="697" spans="1:9" x14ac:dyDescent="0.4">
      <c r="A697" s="154"/>
      <c r="B697" s="24"/>
      <c r="C697" s="24"/>
      <c r="D697" s="24"/>
      <c r="E697" s="24"/>
      <c r="F697" s="24"/>
      <c r="G697" s="1"/>
      <c r="H697" s="1"/>
      <c r="I697" s="1"/>
    </row>
    <row r="698" spans="1:9" x14ac:dyDescent="0.4">
      <c r="A698" s="154"/>
      <c r="B698" s="24"/>
      <c r="C698" s="24"/>
      <c r="D698" s="24"/>
      <c r="E698" s="24"/>
      <c r="F698" s="24"/>
      <c r="G698" s="1"/>
      <c r="H698" s="1"/>
      <c r="I698" s="1"/>
    </row>
    <row r="699" spans="1:9" x14ac:dyDescent="0.4">
      <c r="A699" s="154"/>
      <c r="B699" s="24"/>
      <c r="C699" s="24"/>
      <c r="D699" s="24"/>
      <c r="E699" s="24"/>
      <c r="F699" s="24"/>
      <c r="G699" s="1"/>
      <c r="H699" s="1"/>
      <c r="I699" s="1"/>
    </row>
    <row r="700" spans="1:9" x14ac:dyDescent="0.4">
      <c r="A700" s="154"/>
      <c r="B700" s="24"/>
      <c r="C700" s="24"/>
      <c r="D700" s="24"/>
      <c r="E700" s="24"/>
      <c r="F700" s="24"/>
      <c r="G700" s="1"/>
      <c r="H700" s="1"/>
      <c r="I700" s="1"/>
    </row>
    <row r="701" spans="1:9" x14ac:dyDescent="0.4">
      <c r="A701" s="154"/>
      <c r="B701" s="24"/>
      <c r="C701" s="24"/>
      <c r="D701" s="24"/>
      <c r="E701" s="24"/>
      <c r="F701" s="24"/>
      <c r="G701" s="1"/>
      <c r="H701" s="1"/>
      <c r="I701" s="1"/>
    </row>
    <row r="702" spans="1:9" x14ac:dyDescent="0.4">
      <c r="A702" s="154"/>
      <c r="B702" s="24"/>
      <c r="C702" s="24"/>
      <c r="D702" s="24"/>
      <c r="E702" s="24"/>
      <c r="F702" s="24"/>
      <c r="G702" s="1"/>
      <c r="H702" s="1"/>
      <c r="I702" s="1"/>
    </row>
    <row r="703" spans="1:9" x14ac:dyDescent="0.4">
      <c r="A703" s="154"/>
      <c r="B703" s="24"/>
      <c r="C703" s="24"/>
      <c r="D703" s="24"/>
      <c r="E703" s="24"/>
      <c r="F703" s="24"/>
      <c r="G703" s="1"/>
      <c r="H703" s="1"/>
      <c r="I703" s="1"/>
    </row>
    <row r="704" spans="1:9" x14ac:dyDescent="0.4">
      <c r="A704" s="154"/>
      <c r="B704" s="24"/>
      <c r="C704" s="24"/>
      <c r="D704" s="24"/>
      <c r="E704" s="24"/>
      <c r="F704" s="24"/>
      <c r="G704" s="1"/>
      <c r="H704" s="1"/>
      <c r="I704" s="1"/>
    </row>
    <row r="705" spans="1:9" x14ac:dyDescent="0.4">
      <c r="A705" s="154"/>
      <c r="B705" s="24"/>
      <c r="C705" s="24"/>
      <c r="D705" s="24"/>
      <c r="E705" s="24"/>
      <c r="F705" s="24"/>
      <c r="G705" s="1"/>
      <c r="H705" s="1"/>
      <c r="I705" s="1"/>
    </row>
    <row r="706" spans="1:9" x14ac:dyDescent="0.4">
      <c r="A706" s="154"/>
      <c r="B706" s="24"/>
      <c r="C706" s="24"/>
      <c r="D706" s="24"/>
      <c r="E706" s="24"/>
      <c r="F706" s="24"/>
      <c r="G706" s="1"/>
      <c r="H706" s="1"/>
      <c r="I706" s="1"/>
    </row>
    <row r="707" spans="1:9" x14ac:dyDescent="0.4">
      <c r="A707" s="154"/>
      <c r="B707" s="24"/>
      <c r="C707" s="24"/>
      <c r="D707" s="24"/>
      <c r="E707" s="24"/>
      <c r="F707" s="24"/>
      <c r="G707" s="1"/>
      <c r="H707" s="1"/>
      <c r="I707" s="1"/>
    </row>
    <row r="708" spans="1:9" x14ac:dyDescent="0.4">
      <c r="A708" s="154"/>
      <c r="B708" s="24"/>
      <c r="C708" s="24"/>
      <c r="D708" s="24"/>
      <c r="E708" s="24"/>
      <c r="F708" s="24"/>
      <c r="G708" s="1"/>
      <c r="H708" s="1"/>
      <c r="I708" s="1"/>
    </row>
    <row r="709" spans="1:9" x14ac:dyDescent="0.4">
      <c r="A709" s="154"/>
      <c r="B709" s="24"/>
      <c r="C709" s="24"/>
      <c r="D709" s="24"/>
      <c r="E709" s="24"/>
      <c r="F709" s="24"/>
      <c r="G709" s="1"/>
      <c r="H709" s="1"/>
      <c r="I709" s="1"/>
    </row>
    <row r="710" spans="1:9" x14ac:dyDescent="0.4">
      <c r="A710" s="154"/>
      <c r="B710" s="24"/>
      <c r="C710" s="24"/>
      <c r="D710" s="24"/>
      <c r="E710" s="24"/>
      <c r="F710" s="24"/>
      <c r="G710" s="1"/>
      <c r="H710" s="1"/>
      <c r="I710" s="1"/>
    </row>
    <row r="711" spans="1:9" x14ac:dyDescent="0.4">
      <c r="A711" s="154"/>
      <c r="B711" s="24"/>
      <c r="C711" s="24"/>
      <c r="D711" s="24"/>
      <c r="E711" s="24"/>
      <c r="F711" s="24"/>
      <c r="G711" s="1"/>
      <c r="H711" s="1"/>
      <c r="I711" s="1"/>
    </row>
    <row r="712" spans="1:9" x14ac:dyDescent="0.4">
      <c r="A712" s="154"/>
      <c r="B712" s="24"/>
      <c r="C712" s="24"/>
      <c r="D712" s="24"/>
      <c r="E712" s="24"/>
      <c r="F712" s="24"/>
      <c r="G712" s="1"/>
      <c r="H712" s="1"/>
      <c r="I712" s="1"/>
    </row>
    <row r="713" spans="1:9" x14ac:dyDescent="0.4">
      <c r="A713" s="154"/>
      <c r="B713" s="24"/>
      <c r="C713" s="24"/>
      <c r="D713" s="24"/>
      <c r="E713" s="24"/>
      <c r="F713" s="24"/>
      <c r="G713" s="1"/>
      <c r="H713" s="1"/>
      <c r="I713" s="1"/>
    </row>
    <row r="714" spans="1:9" x14ac:dyDescent="0.4">
      <c r="A714" s="154"/>
      <c r="B714" s="24"/>
      <c r="C714" s="24"/>
      <c r="D714" s="24"/>
      <c r="E714" s="24"/>
      <c r="F714" s="24"/>
      <c r="G714" s="1"/>
      <c r="H714" s="1"/>
      <c r="I714" s="1"/>
    </row>
    <row r="715" spans="1:9" x14ac:dyDescent="0.4">
      <c r="A715" s="154"/>
      <c r="B715" s="24"/>
      <c r="C715" s="24"/>
      <c r="D715" s="24"/>
      <c r="E715" s="24"/>
      <c r="F715" s="24"/>
      <c r="G715" s="1"/>
      <c r="H715" s="1"/>
      <c r="I715" s="1"/>
    </row>
    <row r="716" spans="1:9" x14ac:dyDescent="0.4">
      <c r="A716" s="154"/>
      <c r="B716" s="24"/>
      <c r="C716" s="24"/>
      <c r="D716" s="24"/>
      <c r="E716" s="24"/>
      <c r="F716" s="24"/>
      <c r="G716" s="1"/>
      <c r="H716" s="1"/>
      <c r="I716" s="1"/>
    </row>
    <row r="717" spans="1:9" x14ac:dyDescent="0.4">
      <c r="A717" s="154"/>
      <c r="B717" s="24"/>
      <c r="C717" s="24"/>
      <c r="D717" s="24"/>
      <c r="E717" s="24"/>
      <c r="F717" s="24"/>
      <c r="G717" s="1"/>
      <c r="H717" s="1"/>
      <c r="I717" s="1"/>
    </row>
    <row r="718" spans="1:9" x14ac:dyDescent="0.4">
      <c r="A718" s="154"/>
      <c r="B718" s="24"/>
      <c r="C718" s="24"/>
      <c r="D718" s="24"/>
      <c r="E718" s="24"/>
      <c r="F718" s="24"/>
      <c r="G718" s="1"/>
      <c r="H718" s="1"/>
      <c r="I718" s="1"/>
    </row>
    <row r="719" spans="1:9" x14ac:dyDescent="0.4">
      <c r="A719" s="154"/>
      <c r="B719" s="24"/>
      <c r="C719" s="24"/>
      <c r="D719" s="24"/>
      <c r="E719" s="24"/>
      <c r="F719" s="24"/>
      <c r="G719" s="1"/>
      <c r="H719" s="1"/>
      <c r="I719" s="1"/>
    </row>
    <row r="720" spans="1:9" x14ac:dyDescent="0.4">
      <c r="A720" s="154"/>
      <c r="B720" s="24"/>
      <c r="C720" s="24"/>
      <c r="D720" s="24"/>
      <c r="E720" s="24"/>
      <c r="F720" s="24"/>
      <c r="G720" s="1"/>
      <c r="H720" s="1"/>
      <c r="I720" s="1"/>
    </row>
    <row r="721" spans="1:9" x14ac:dyDescent="0.4">
      <c r="A721" s="154"/>
      <c r="B721" s="24"/>
      <c r="C721" s="24"/>
      <c r="D721" s="24"/>
      <c r="E721" s="24"/>
      <c r="F721" s="24"/>
      <c r="G721" s="1"/>
      <c r="H721" s="1"/>
      <c r="I721" s="1"/>
    </row>
    <row r="722" spans="1:9" x14ac:dyDescent="0.4">
      <c r="A722" s="154"/>
      <c r="B722" s="24"/>
      <c r="C722" s="24"/>
      <c r="D722" s="24"/>
      <c r="E722" s="24"/>
      <c r="F722" s="24"/>
      <c r="G722" s="1"/>
      <c r="H722" s="1"/>
      <c r="I722" s="1"/>
    </row>
    <row r="723" spans="1:9" x14ac:dyDescent="0.4">
      <c r="A723" s="154"/>
      <c r="B723" s="24"/>
      <c r="C723" s="24"/>
      <c r="D723" s="24"/>
      <c r="E723" s="24"/>
      <c r="F723" s="24"/>
      <c r="G723" s="1"/>
      <c r="H723" s="1"/>
      <c r="I723" s="1"/>
    </row>
    <row r="724" spans="1:9" x14ac:dyDescent="0.4">
      <c r="A724" s="154"/>
      <c r="B724" s="24"/>
      <c r="C724" s="24"/>
      <c r="D724" s="24"/>
      <c r="E724" s="24"/>
      <c r="F724" s="24"/>
      <c r="G724" s="1"/>
      <c r="H724" s="1"/>
      <c r="I724" s="1"/>
    </row>
    <row r="725" spans="1:9" x14ac:dyDescent="0.4">
      <c r="A725" s="154"/>
      <c r="B725" s="24"/>
      <c r="C725" s="24"/>
      <c r="D725" s="24"/>
      <c r="E725" s="24"/>
      <c r="F725" s="24"/>
      <c r="G725" s="1"/>
      <c r="H725" s="1"/>
      <c r="I725" s="1"/>
    </row>
    <row r="726" spans="1:9" x14ac:dyDescent="0.4">
      <c r="A726" s="154"/>
      <c r="B726" s="24"/>
      <c r="C726" s="24"/>
      <c r="D726" s="24"/>
      <c r="E726" s="24"/>
      <c r="F726" s="24"/>
      <c r="G726" s="1"/>
      <c r="H726" s="1"/>
      <c r="I726" s="1"/>
    </row>
    <row r="727" spans="1:9" x14ac:dyDescent="0.4">
      <c r="A727" s="154"/>
      <c r="B727" s="24"/>
      <c r="C727" s="24"/>
      <c r="D727" s="24"/>
      <c r="E727" s="24"/>
      <c r="F727" s="24"/>
      <c r="G727" s="1"/>
      <c r="H727" s="1"/>
      <c r="I727" s="1"/>
    </row>
    <row r="728" spans="1:9" x14ac:dyDescent="0.4">
      <c r="A728" s="154"/>
      <c r="B728" s="24"/>
      <c r="C728" s="24"/>
      <c r="D728" s="24"/>
      <c r="E728" s="24"/>
      <c r="F728" s="24"/>
      <c r="G728" s="1"/>
      <c r="H728" s="1"/>
      <c r="I728" s="1"/>
    </row>
    <row r="729" spans="1:9" x14ac:dyDescent="0.4">
      <c r="A729" s="154"/>
      <c r="B729" s="24"/>
      <c r="C729" s="24"/>
      <c r="D729" s="24"/>
      <c r="E729" s="24"/>
      <c r="F729" s="24"/>
      <c r="G729" s="1"/>
      <c r="H729" s="1"/>
      <c r="I729" s="1"/>
    </row>
    <row r="730" spans="1:9" x14ac:dyDescent="0.4">
      <c r="A730" s="154"/>
      <c r="B730" s="24"/>
      <c r="C730" s="24"/>
      <c r="D730" s="24"/>
      <c r="E730" s="24"/>
      <c r="F730" s="24"/>
      <c r="G730" s="1"/>
      <c r="H730" s="1"/>
      <c r="I730" s="1"/>
    </row>
    <row r="731" spans="1:9" x14ac:dyDescent="0.4">
      <c r="A731" s="154"/>
      <c r="B731" s="24"/>
      <c r="C731" s="24"/>
      <c r="D731" s="24"/>
      <c r="E731" s="24"/>
      <c r="F731" s="24"/>
      <c r="G731" s="1"/>
      <c r="H731" s="1"/>
      <c r="I731" s="1"/>
    </row>
    <row r="732" spans="1:9" x14ac:dyDescent="0.4">
      <c r="A732" s="154"/>
      <c r="B732" s="24"/>
      <c r="C732" s="24"/>
      <c r="D732" s="24"/>
      <c r="E732" s="24"/>
      <c r="F732" s="24"/>
      <c r="G732" s="1"/>
      <c r="H732" s="1"/>
      <c r="I732" s="1"/>
    </row>
    <row r="733" spans="1:9" x14ac:dyDescent="0.4">
      <c r="A733" s="154"/>
      <c r="B733" s="24"/>
      <c r="C733" s="24"/>
      <c r="D733" s="24"/>
      <c r="E733" s="24"/>
      <c r="F733" s="24"/>
      <c r="G733" s="1"/>
      <c r="H733" s="1"/>
      <c r="I733" s="1"/>
    </row>
    <row r="734" spans="1:9" x14ac:dyDescent="0.4">
      <c r="A734" s="154"/>
      <c r="B734" s="24"/>
      <c r="C734" s="24"/>
      <c r="D734" s="24"/>
      <c r="E734" s="24"/>
      <c r="F734" s="24"/>
      <c r="G734" s="1"/>
      <c r="H734" s="1"/>
      <c r="I734" s="1"/>
    </row>
    <row r="735" spans="1:9" x14ac:dyDescent="0.4">
      <c r="A735" s="154"/>
      <c r="B735" s="24"/>
      <c r="C735" s="24"/>
      <c r="D735" s="24"/>
      <c r="E735" s="24"/>
      <c r="F735" s="24"/>
      <c r="G735" s="1"/>
      <c r="H735" s="1"/>
      <c r="I735" s="1"/>
    </row>
    <row r="736" spans="1:9" x14ac:dyDescent="0.4">
      <c r="A736" s="154"/>
      <c r="B736" s="24"/>
      <c r="C736" s="24"/>
      <c r="D736" s="24"/>
      <c r="E736" s="24"/>
      <c r="F736" s="24"/>
      <c r="G736" s="1"/>
      <c r="H736" s="1"/>
      <c r="I736" s="1"/>
    </row>
    <row r="737" spans="1:9" x14ac:dyDescent="0.4">
      <c r="A737" s="154"/>
      <c r="B737" s="24"/>
      <c r="C737" s="24"/>
      <c r="D737" s="24"/>
      <c r="E737" s="24"/>
      <c r="F737" s="24"/>
      <c r="G737" s="1"/>
      <c r="H737" s="1"/>
      <c r="I737" s="1"/>
    </row>
    <row r="738" spans="1:9" x14ac:dyDescent="0.4">
      <c r="A738" s="154"/>
      <c r="B738" s="24"/>
      <c r="C738" s="24"/>
      <c r="D738" s="24"/>
      <c r="E738" s="24"/>
      <c r="F738" s="24"/>
      <c r="G738" s="1"/>
      <c r="H738" s="1"/>
      <c r="I738" s="1"/>
    </row>
    <row r="739" spans="1:9" x14ac:dyDescent="0.4">
      <c r="A739" s="154"/>
      <c r="B739" s="24"/>
      <c r="C739" s="24"/>
      <c r="D739" s="24"/>
      <c r="E739" s="24"/>
      <c r="F739" s="24"/>
      <c r="G739" s="1"/>
      <c r="H739" s="1"/>
      <c r="I739" s="1"/>
    </row>
    <row r="740" spans="1:9" x14ac:dyDescent="0.4">
      <c r="A740" s="154"/>
      <c r="B740" s="24"/>
      <c r="C740" s="24"/>
      <c r="D740" s="24"/>
      <c r="E740" s="24"/>
      <c r="F740" s="24"/>
      <c r="G740" s="1"/>
      <c r="H740" s="1"/>
      <c r="I740" s="1"/>
    </row>
    <row r="741" spans="1:9" x14ac:dyDescent="0.4">
      <c r="A741" s="154"/>
      <c r="B741" s="24"/>
      <c r="C741" s="24"/>
      <c r="D741" s="24"/>
      <c r="E741" s="24"/>
      <c r="F741" s="24"/>
      <c r="G741" s="1"/>
      <c r="H741" s="1"/>
      <c r="I741" s="1"/>
    </row>
    <row r="742" spans="1:9" x14ac:dyDescent="0.4">
      <c r="A742" s="154"/>
      <c r="B742" s="24"/>
      <c r="C742" s="24"/>
      <c r="D742" s="24"/>
      <c r="E742" s="24"/>
      <c r="F742" s="24"/>
      <c r="G742" s="1"/>
      <c r="H742" s="1"/>
      <c r="I742" s="1"/>
    </row>
    <row r="743" spans="1:9" x14ac:dyDescent="0.4">
      <c r="A743" s="154"/>
      <c r="B743" s="24"/>
      <c r="C743" s="24"/>
      <c r="D743" s="24"/>
      <c r="E743" s="24"/>
      <c r="F743" s="24"/>
      <c r="G743" s="1"/>
      <c r="H743" s="1"/>
      <c r="I743" s="1"/>
    </row>
    <row r="744" spans="1:9" x14ac:dyDescent="0.4">
      <c r="A744" s="154"/>
      <c r="B744" s="24"/>
      <c r="C744" s="24"/>
      <c r="D744" s="24"/>
      <c r="E744" s="24"/>
      <c r="F744" s="24"/>
      <c r="G744" s="1"/>
      <c r="H744" s="1"/>
      <c r="I744" s="1"/>
    </row>
    <row r="745" spans="1:9" x14ac:dyDescent="0.4">
      <c r="A745" s="154"/>
      <c r="B745" s="24"/>
      <c r="C745" s="24"/>
      <c r="D745" s="24"/>
      <c r="E745" s="24"/>
      <c r="F745" s="24"/>
      <c r="G745" s="1"/>
      <c r="H745" s="1"/>
      <c r="I745" s="1"/>
    </row>
    <row r="746" spans="1:9" x14ac:dyDescent="0.4">
      <c r="A746" s="154"/>
      <c r="B746" s="24"/>
      <c r="C746" s="24"/>
      <c r="D746" s="24"/>
      <c r="E746" s="24"/>
      <c r="F746" s="24"/>
      <c r="G746" s="1"/>
      <c r="H746" s="1"/>
      <c r="I746" s="1"/>
    </row>
    <row r="747" spans="1:9" x14ac:dyDescent="0.4">
      <c r="A747" s="154"/>
      <c r="B747" s="24"/>
      <c r="C747" s="24"/>
      <c r="D747" s="24"/>
      <c r="E747" s="24"/>
      <c r="F747" s="24"/>
      <c r="G747" s="1"/>
      <c r="H747" s="1"/>
      <c r="I747" s="1"/>
    </row>
    <row r="748" spans="1:9" x14ac:dyDescent="0.4">
      <c r="A748" s="154"/>
      <c r="B748" s="24"/>
      <c r="C748" s="24"/>
      <c r="D748" s="24"/>
      <c r="E748" s="24"/>
      <c r="F748" s="24"/>
      <c r="G748" s="1"/>
      <c r="H748" s="1"/>
      <c r="I748" s="1"/>
    </row>
    <row r="749" spans="1:9" x14ac:dyDescent="0.4">
      <c r="A749" s="154"/>
      <c r="B749" s="24"/>
      <c r="C749" s="24"/>
      <c r="D749" s="24"/>
      <c r="E749" s="24"/>
      <c r="F749" s="24"/>
      <c r="G749" s="1"/>
      <c r="H749" s="1"/>
      <c r="I749" s="1"/>
    </row>
    <row r="750" spans="1:9" x14ac:dyDescent="0.4">
      <c r="A750" s="154"/>
      <c r="B750" s="24"/>
      <c r="C750" s="24"/>
      <c r="D750" s="24"/>
      <c r="E750" s="24"/>
      <c r="F750" s="24"/>
      <c r="G750" s="1"/>
      <c r="H750" s="1"/>
      <c r="I750" s="1"/>
    </row>
    <row r="751" spans="1:9" x14ac:dyDescent="0.4">
      <c r="A751" s="154"/>
      <c r="B751" s="24"/>
      <c r="C751" s="24"/>
      <c r="D751" s="24"/>
      <c r="E751" s="24"/>
      <c r="F751" s="24"/>
      <c r="G751" s="1"/>
      <c r="H751" s="1"/>
      <c r="I751" s="1"/>
    </row>
    <row r="752" spans="1:9" x14ac:dyDescent="0.4">
      <c r="A752" s="154"/>
      <c r="B752" s="24"/>
      <c r="C752" s="24"/>
      <c r="D752" s="24"/>
      <c r="E752" s="24"/>
      <c r="F752" s="24"/>
      <c r="G752" s="1"/>
      <c r="H752" s="1"/>
      <c r="I752" s="1"/>
    </row>
    <row r="753" spans="1:9" x14ac:dyDescent="0.4">
      <c r="A753" s="154"/>
      <c r="B753" s="24"/>
      <c r="C753" s="24"/>
      <c r="D753" s="24"/>
      <c r="E753" s="24"/>
      <c r="F753" s="24"/>
      <c r="G753" s="1"/>
      <c r="H753" s="1"/>
      <c r="I753" s="1"/>
    </row>
    <row r="754" spans="1:9" x14ac:dyDescent="0.4">
      <c r="A754" s="154"/>
      <c r="B754" s="24"/>
      <c r="C754" s="24"/>
      <c r="D754" s="24"/>
      <c r="E754" s="24"/>
      <c r="F754" s="24"/>
      <c r="G754" s="1"/>
      <c r="H754" s="1"/>
      <c r="I754" s="1"/>
    </row>
    <row r="755" spans="1:9" x14ac:dyDescent="0.4">
      <c r="A755" s="154"/>
      <c r="B755" s="24"/>
      <c r="C755" s="24"/>
      <c r="D755" s="24"/>
      <c r="E755" s="24"/>
      <c r="F755" s="24"/>
      <c r="G755" s="1"/>
      <c r="H755" s="1"/>
      <c r="I755" s="1"/>
    </row>
    <row r="756" spans="1:9" x14ac:dyDescent="0.4">
      <c r="A756" s="154"/>
      <c r="B756" s="24"/>
      <c r="C756" s="24"/>
      <c r="D756" s="24"/>
      <c r="E756" s="24"/>
      <c r="F756" s="24"/>
      <c r="G756" s="1"/>
      <c r="H756" s="1"/>
      <c r="I756" s="1"/>
    </row>
    <row r="757" spans="1:9" x14ac:dyDescent="0.4">
      <c r="A757" s="154"/>
      <c r="B757" s="24"/>
      <c r="C757" s="24"/>
      <c r="D757" s="24"/>
      <c r="E757" s="24"/>
      <c r="F757" s="24"/>
      <c r="G757" s="1"/>
      <c r="H757" s="1"/>
      <c r="I757" s="1"/>
    </row>
    <row r="758" spans="1:9" x14ac:dyDescent="0.4">
      <c r="A758" s="154"/>
      <c r="B758" s="24"/>
      <c r="C758" s="24"/>
      <c r="D758" s="24"/>
      <c r="E758" s="24"/>
      <c r="F758" s="24"/>
      <c r="G758" s="1"/>
      <c r="H758" s="1"/>
      <c r="I758" s="1"/>
    </row>
    <row r="759" spans="1:9" x14ac:dyDescent="0.4">
      <c r="A759" s="154"/>
      <c r="B759" s="24"/>
      <c r="C759" s="24"/>
      <c r="D759" s="24"/>
      <c r="E759" s="24"/>
      <c r="F759" s="24"/>
      <c r="G759" s="1"/>
      <c r="H759" s="1"/>
      <c r="I759" s="1"/>
    </row>
    <row r="760" spans="1:9" x14ac:dyDescent="0.4">
      <c r="A760" s="154"/>
      <c r="B760" s="24"/>
      <c r="C760" s="24"/>
      <c r="D760" s="24"/>
      <c r="E760" s="24"/>
      <c r="F760" s="24"/>
      <c r="G760" s="1"/>
      <c r="H760" s="1"/>
      <c r="I760" s="1"/>
    </row>
    <row r="761" spans="1:9" x14ac:dyDescent="0.4">
      <c r="A761" s="154"/>
      <c r="B761" s="24"/>
      <c r="C761" s="24"/>
      <c r="D761" s="24"/>
      <c r="E761" s="24"/>
      <c r="F761" s="24"/>
      <c r="G761" s="1"/>
      <c r="H761" s="1"/>
      <c r="I761" s="1"/>
    </row>
    <row r="762" spans="1:9" x14ac:dyDescent="0.4">
      <c r="A762" s="154"/>
      <c r="B762" s="24"/>
      <c r="C762" s="24"/>
      <c r="D762" s="24"/>
      <c r="E762" s="24"/>
      <c r="F762" s="24"/>
      <c r="G762" s="1"/>
      <c r="H762" s="1"/>
      <c r="I762" s="1"/>
    </row>
    <row r="763" spans="1:9" x14ac:dyDescent="0.4">
      <c r="A763" s="154"/>
      <c r="B763" s="24"/>
      <c r="C763" s="24"/>
      <c r="D763" s="24"/>
      <c r="E763" s="24"/>
      <c r="F763" s="24"/>
      <c r="G763" s="1"/>
      <c r="H763" s="1"/>
      <c r="I763" s="1"/>
    </row>
    <row r="764" spans="1:9" x14ac:dyDescent="0.4">
      <c r="A764" s="154"/>
      <c r="B764" s="24"/>
      <c r="C764" s="24"/>
      <c r="D764" s="24"/>
      <c r="E764" s="24"/>
      <c r="F764" s="24"/>
      <c r="G764" s="1"/>
      <c r="H764" s="1"/>
      <c r="I764" s="1"/>
    </row>
    <row r="765" spans="1:9" x14ac:dyDescent="0.4">
      <c r="A765" s="154"/>
      <c r="B765" s="24"/>
      <c r="C765" s="24"/>
      <c r="D765" s="24"/>
      <c r="E765" s="24"/>
      <c r="F765" s="24"/>
      <c r="G765" s="1"/>
      <c r="H765" s="1"/>
      <c r="I765" s="1"/>
    </row>
    <row r="766" spans="1:9" x14ac:dyDescent="0.4">
      <c r="A766" s="154"/>
      <c r="B766" s="24"/>
      <c r="C766" s="24"/>
      <c r="D766" s="24"/>
      <c r="E766" s="24"/>
      <c r="F766" s="24"/>
      <c r="G766" s="1"/>
      <c r="H766" s="1"/>
      <c r="I766" s="1"/>
    </row>
    <row r="767" spans="1:9" x14ac:dyDescent="0.4">
      <c r="A767" s="154"/>
      <c r="B767" s="24"/>
      <c r="C767" s="24"/>
      <c r="D767" s="24"/>
      <c r="E767" s="24"/>
      <c r="F767" s="24"/>
      <c r="G767" s="1"/>
      <c r="H767" s="1"/>
      <c r="I767" s="1"/>
    </row>
    <row r="768" spans="1:9" x14ac:dyDescent="0.4">
      <c r="A768" s="154"/>
      <c r="B768" s="24"/>
      <c r="C768" s="24"/>
      <c r="D768" s="24"/>
      <c r="E768" s="24"/>
      <c r="F768" s="24"/>
      <c r="G768" s="1"/>
      <c r="H768" s="1"/>
      <c r="I768" s="1"/>
    </row>
    <row r="769" spans="1:9" x14ac:dyDescent="0.4">
      <c r="A769" s="154"/>
      <c r="B769" s="24"/>
      <c r="C769" s="24"/>
      <c r="D769" s="24"/>
      <c r="E769" s="24"/>
      <c r="F769" s="24"/>
      <c r="G769" s="1"/>
      <c r="H769" s="1"/>
      <c r="I769" s="1"/>
    </row>
    <row r="770" spans="1:9" x14ac:dyDescent="0.4">
      <c r="A770" s="154"/>
      <c r="B770" s="24"/>
      <c r="C770" s="24"/>
      <c r="D770" s="24"/>
      <c r="E770" s="24"/>
      <c r="F770" s="24"/>
      <c r="G770" s="1"/>
      <c r="H770" s="1"/>
      <c r="I770" s="1"/>
    </row>
    <row r="771" spans="1:9" x14ac:dyDescent="0.4">
      <c r="A771" s="154"/>
      <c r="B771" s="24"/>
      <c r="C771" s="24"/>
      <c r="D771" s="24"/>
      <c r="E771" s="24"/>
      <c r="F771" s="24"/>
      <c r="G771" s="1"/>
      <c r="H771" s="1"/>
      <c r="I771" s="1"/>
    </row>
    <row r="772" spans="1:9" x14ac:dyDescent="0.4">
      <c r="A772" s="154"/>
      <c r="B772" s="24"/>
      <c r="C772" s="24"/>
      <c r="D772" s="24"/>
      <c r="E772" s="24"/>
      <c r="F772" s="24"/>
      <c r="G772" s="1"/>
      <c r="H772" s="1"/>
      <c r="I772" s="1"/>
    </row>
    <row r="773" spans="1:9" x14ac:dyDescent="0.4">
      <c r="A773" s="154"/>
      <c r="B773" s="24"/>
      <c r="C773" s="24"/>
      <c r="D773" s="24"/>
      <c r="E773" s="24"/>
      <c r="F773" s="24"/>
      <c r="G773" s="1"/>
      <c r="H773" s="1"/>
      <c r="I773" s="1"/>
    </row>
    <row r="774" spans="1:9" x14ac:dyDescent="0.4">
      <c r="A774" s="154"/>
      <c r="B774" s="24"/>
      <c r="C774" s="24"/>
      <c r="D774" s="24"/>
      <c r="E774" s="24"/>
      <c r="F774" s="24"/>
      <c r="G774" s="1"/>
      <c r="H774" s="1"/>
      <c r="I774" s="1"/>
    </row>
    <row r="775" spans="1:9" x14ac:dyDescent="0.4">
      <c r="A775" s="154"/>
      <c r="B775" s="24"/>
      <c r="C775" s="24"/>
      <c r="D775" s="24"/>
      <c r="E775" s="24"/>
      <c r="F775" s="24"/>
      <c r="G775" s="1"/>
      <c r="H775" s="1"/>
      <c r="I775" s="1"/>
    </row>
    <row r="776" spans="1:9" x14ac:dyDescent="0.4">
      <c r="A776" s="154"/>
      <c r="B776" s="24"/>
      <c r="C776" s="24"/>
      <c r="D776" s="24"/>
      <c r="E776" s="24"/>
      <c r="F776" s="24"/>
      <c r="G776" s="1"/>
      <c r="H776" s="1"/>
      <c r="I776" s="1"/>
    </row>
    <row r="777" spans="1:9" x14ac:dyDescent="0.4">
      <c r="A777" s="154"/>
      <c r="B777" s="24"/>
      <c r="C777" s="24"/>
      <c r="D777" s="24"/>
      <c r="E777" s="24"/>
      <c r="F777" s="24"/>
      <c r="G777" s="1"/>
      <c r="H777" s="1"/>
      <c r="I777" s="1"/>
    </row>
    <row r="778" spans="1:9" x14ac:dyDescent="0.4">
      <c r="A778" s="154"/>
      <c r="B778" s="24"/>
      <c r="C778" s="24"/>
      <c r="D778" s="24"/>
      <c r="E778" s="24"/>
      <c r="F778" s="24"/>
      <c r="G778" s="1"/>
      <c r="H778" s="1"/>
      <c r="I778" s="1"/>
    </row>
    <row r="779" spans="1:9" x14ac:dyDescent="0.4">
      <c r="A779" s="154"/>
      <c r="B779" s="24"/>
      <c r="C779" s="24"/>
      <c r="D779" s="24"/>
      <c r="E779" s="24"/>
      <c r="F779" s="24"/>
      <c r="G779" s="1"/>
      <c r="H779" s="1"/>
      <c r="I779" s="1"/>
    </row>
    <row r="780" spans="1:9" x14ac:dyDescent="0.4">
      <c r="A780" s="154"/>
      <c r="B780" s="24"/>
      <c r="C780" s="24"/>
      <c r="D780" s="24"/>
      <c r="E780" s="24"/>
      <c r="F780" s="24"/>
      <c r="G780" s="1"/>
      <c r="H780" s="1"/>
      <c r="I780" s="1"/>
    </row>
    <row r="781" spans="1:9" x14ac:dyDescent="0.4">
      <c r="A781" s="154"/>
      <c r="B781" s="24"/>
      <c r="C781" s="24"/>
      <c r="D781" s="24"/>
      <c r="E781" s="24"/>
      <c r="F781" s="24"/>
      <c r="G781" s="1"/>
      <c r="H781" s="1"/>
      <c r="I781" s="1"/>
    </row>
    <row r="782" spans="1:9" x14ac:dyDescent="0.4">
      <c r="A782" s="154"/>
      <c r="B782" s="24"/>
      <c r="C782" s="24"/>
      <c r="D782" s="24"/>
      <c r="E782" s="24"/>
      <c r="F782" s="24"/>
      <c r="G782" s="1"/>
      <c r="H782" s="1"/>
      <c r="I782" s="1"/>
    </row>
    <row r="783" spans="1:9" x14ac:dyDescent="0.4">
      <c r="A783" s="154"/>
      <c r="B783" s="24"/>
      <c r="C783" s="24"/>
      <c r="D783" s="24"/>
      <c r="E783" s="24"/>
      <c r="F783" s="24"/>
      <c r="G783" s="1"/>
      <c r="H783" s="1"/>
      <c r="I783" s="1"/>
    </row>
    <row r="784" spans="1:9" x14ac:dyDescent="0.4">
      <c r="A784" s="154"/>
      <c r="B784" s="24"/>
      <c r="C784" s="24"/>
      <c r="D784" s="24"/>
      <c r="E784" s="24"/>
      <c r="F784" s="24"/>
      <c r="G784" s="1"/>
      <c r="H784" s="1"/>
      <c r="I784" s="1"/>
    </row>
    <row r="785" spans="1:9" x14ac:dyDescent="0.4">
      <c r="A785" s="154"/>
      <c r="B785" s="24"/>
      <c r="C785" s="24"/>
      <c r="D785" s="24"/>
      <c r="E785" s="24"/>
      <c r="F785" s="24"/>
      <c r="G785" s="1"/>
      <c r="H785" s="1"/>
      <c r="I785" s="1"/>
    </row>
    <row r="786" spans="1:9" x14ac:dyDescent="0.4">
      <c r="A786" s="154"/>
      <c r="B786" s="24"/>
      <c r="C786" s="24"/>
      <c r="D786" s="24"/>
      <c r="E786" s="24"/>
      <c r="F786" s="24"/>
      <c r="G786" s="1"/>
      <c r="H786" s="1"/>
      <c r="I786" s="1"/>
    </row>
    <row r="787" spans="1:9" x14ac:dyDescent="0.4">
      <c r="A787" s="154"/>
      <c r="B787" s="24"/>
      <c r="C787" s="24"/>
      <c r="D787" s="24"/>
      <c r="E787" s="24"/>
      <c r="F787" s="24"/>
      <c r="G787" s="1"/>
      <c r="H787" s="1"/>
      <c r="I787" s="1"/>
    </row>
    <row r="788" spans="1:9" x14ac:dyDescent="0.4">
      <c r="A788" s="154"/>
      <c r="B788" s="24"/>
      <c r="C788" s="24"/>
      <c r="D788" s="24"/>
      <c r="E788" s="24"/>
      <c r="F788" s="24"/>
      <c r="G788" s="1"/>
      <c r="H788" s="1"/>
      <c r="I788" s="1"/>
    </row>
    <row r="789" spans="1:9" x14ac:dyDescent="0.4">
      <c r="A789" s="154"/>
      <c r="B789" s="24"/>
      <c r="C789" s="24"/>
      <c r="D789" s="24"/>
      <c r="E789" s="24"/>
      <c r="F789" s="24"/>
      <c r="G789" s="1"/>
      <c r="H789" s="1"/>
      <c r="I789" s="1"/>
    </row>
    <row r="790" spans="1:9" x14ac:dyDescent="0.4">
      <c r="A790" s="154"/>
      <c r="B790" s="24"/>
      <c r="C790" s="24"/>
      <c r="D790" s="24"/>
      <c r="E790" s="24"/>
      <c r="F790" s="24"/>
      <c r="G790" s="1"/>
      <c r="H790" s="1"/>
      <c r="I790" s="1"/>
    </row>
    <row r="791" spans="1:9" x14ac:dyDescent="0.4">
      <c r="A791" s="154"/>
      <c r="B791" s="24"/>
      <c r="C791" s="24"/>
      <c r="D791" s="24"/>
      <c r="E791" s="24"/>
      <c r="F791" s="24"/>
      <c r="G791" s="1"/>
      <c r="H791" s="1"/>
      <c r="I791" s="1"/>
    </row>
    <row r="792" spans="1:9" x14ac:dyDescent="0.4">
      <c r="A792" s="154"/>
      <c r="B792" s="24"/>
      <c r="C792" s="24"/>
      <c r="D792" s="24"/>
      <c r="E792" s="24"/>
      <c r="F792" s="24"/>
      <c r="G792" s="1"/>
      <c r="H792" s="1"/>
      <c r="I792" s="1"/>
    </row>
    <row r="793" spans="1:9" x14ac:dyDescent="0.4">
      <c r="A793" s="154"/>
      <c r="B793" s="24"/>
      <c r="C793" s="24"/>
      <c r="D793" s="24"/>
      <c r="E793" s="24"/>
      <c r="F793" s="24"/>
      <c r="G793" s="1"/>
      <c r="H793" s="1"/>
      <c r="I793" s="1"/>
    </row>
    <row r="794" spans="1:9" x14ac:dyDescent="0.4">
      <c r="A794" s="154"/>
      <c r="B794" s="24"/>
      <c r="C794" s="24"/>
      <c r="D794" s="24"/>
      <c r="E794" s="24"/>
      <c r="F794" s="24"/>
      <c r="G794" s="1"/>
      <c r="H794" s="1"/>
      <c r="I794" s="1"/>
    </row>
    <row r="795" spans="1:9" x14ac:dyDescent="0.4">
      <c r="A795" s="154"/>
      <c r="B795" s="24"/>
      <c r="C795" s="24"/>
      <c r="D795" s="24"/>
      <c r="E795" s="24"/>
      <c r="F795" s="24"/>
      <c r="G795" s="1"/>
      <c r="H795" s="1"/>
      <c r="I795" s="1"/>
    </row>
    <row r="796" spans="1:9" x14ac:dyDescent="0.4">
      <c r="A796" s="154"/>
      <c r="B796" s="24"/>
      <c r="C796" s="24"/>
      <c r="D796" s="24"/>
      <c r="E796" s="24"/>
      <c r="F796" s="24"/>
      <c r="G796" s="1"/>
      <c r="H796" s="1"/>
      <c r="I796" s="1"/>
    </row>
    <row r="797" spans="1:9" x14ac:dyDescent="0.4">
      <c r="A797" s="154"/>
      <c r="B797" s="24"/>
      <c r="C797" s="24"/>
      <c r="D797" s="24"/>
      <c r="E797" s="24"/>
      <c r="F797" s="24"/>
      <c r="G797" s="1"/>
      <c r="H797" s="1"/>
      <c r="I797" s="1"/>
    </row>
    <row r="798" spans="1:9" x14ac:dyDescent="0.4">
      <c r="A798" s="154"/>
      <c r="B798" s="24"/>
      <c r="C798" s="24"/>
      <c r="D798" s="24"/>
      <c r="E798" s="24"/>
      <c r="F798" s="24"/>
      <c r="G798" s="1"/>
      <c r="H798" s="1"/>
      <c r="I798" s="1"/>
    </row>
    <row r="799" spans="1:9" x14ac:dyDescent="0.4">
      <c r="A799" s="154"/>
      <c r="B799" s="24"/>
      <c r="C799" s="24"/>
      <c r="D799" s="24"/>
      <c r="E799" s="24"/>
      <c r="F799" s="24"/>
      <c r="G799" s="1"/>
      <c r="H799" s="1"/>
      <c r="I799" s="1"/>
    </row>
    <row r="800" spans="1:9" x14ac:dyDescent="0.4">
      <c r="A800" s="154"/>
      <c r="B800" s="24"/>
      <c r="C800" s="24"/>
      <c r="D800" s="24"/>
      <c r="E800" s="24"/>
      <c r="F800" s="24"/>
      <c r="G800" s="1"/>
      <c r="H800" s="1"/>
      <c r="I800" s="1"/>
    </row>
    <row r="801" spans="1:9" x14ac:dyDescent="0.4">
      <c r="A801" s="154"/>
      <c r="B801" s="24"/>
      <c r="C801" s="24"/>
      <c r="D801" s="24"/>
      <c r="E801" s="24"/>
      <c r="F801" s="24"/>
      <c r="G801" s="1"/>
      <c r="H801" s="1"/>
      <c r="I801" s="1"/>
    </row>
    <row r="802" spans="1:9" x14ac:dyDescent="0.4">
      <c r="A802" s="154"/>
      <c r="B802" s="24"/>
      <c r="C802" s="24"/>
      <c r="D802" s="24"/>
      <c r="E802" s="24"/>
      <c r="F802" s="24"/>
      <c r="G802" s="1"/>
      <c r="H802" s="1"/>
      <c r="I802" s="1"/>
    </row>
    <row r="803" spans="1:9" x14ac:dyDescent="0.4">
      <c r="A803" s="154"/>
      <c r="B803" s="24"/>
      <c r="C803" s="24"/>
      <c r="D803" s="24"/>
      <c r="E803" s="24"/>
      <c r="F803" s="24"/>
      <c r="G803" s="1"/>
      <c r="H803" s="1"/>
      <c r="I803" s="1"/>
    </row>
    <row r="804" spans="1:9" x14ac:dyDescent="0.4">
      <c r="A804" s="154"/>
      <c r="B804" s="24"/>
      <c r="C804" s="24"/>
      <c r="D804" s="24"/>
      <c r="E804" s="24"/>
      <c r="F804" s="24"/>
      <c r="G804" s="1"/>
      <c r="H804" s="1"/>
      <c r="I804" s="1"/>
    </row>
    <row r="805" spans="1:9" x14ac:dyDescent="0.4">
      <c r="A805" s="154"/>
      <c r="B805" s="24"/>
      <c r="C805" s="24"/>
      <c r="D805" s="24"/>
      <c r="E805" s="24"/>
      <c r="F805" s="24"/>
      <c r="G805" s="1"/>
      <c r="H805" s="1"/>
      <c r="I805" s="1"/>
    </row>
    <row r="806" spans="1:9" x14ac:dyDescent="0.4">
      <c r="A806" s="154"/>
      <c r="B806" s="24"/>
      <c r="C806" s="24"/>
      <c r="D806" s="24"/>
      <c r="E806" s="24"/>
      <c r="F806" s="24"/>
      <c r="G806" s="1"/>
      <c r="H806" s="1"/>
      <c r="I806" s="1"/>
    </row>
    <row r="807" spans="1:9" x14ac:dyDescent="0.4">
      <c r="A807" s="154"/>
      <c r="B807" s="24"/>
      <c r="C807" s="24"/>
      <c r="D807" s="24"/>
      <c r="E807" s="24"/>
      <c r="F807" s="24"/>
      <c r="G807" s="1"/>
      <c r="H807" s="1"/>
      <c r="I807" s="1"/>
    </row>
    <row r="808" spans="1:9" x14ac:dyDescent="0.4">
      <c r="A808" s="154"/>
      <c r="B808" s="24"/>
      <c r="C808" s="24"/>
      <c r="D808" s="24"/>
      <c r="E808" s="24"/>
      <c r="F808" s="24"/>
      <c r="G808" s="1"/>
      <c r="H808" s="1"/>
      <c r="I808" s="1"/>
    </row>
    <row r="809" spans="1:9" x14ac:dyDescent="0.4">
      <c r="A809" s="154"/>
      <c r="B809" s="24"/>
      <c r="C809" s="24"/>
      <c r="D809" s="24"/>
      <c r="E809" s="24"/>
      <c r="F809" s="24"/>
      <c r="G809" s="1"/>
      <c r="H809" s="1"/>
      <c r="I809" s="1"/>
    </row>
    <row r="810" spans="1:9" x14ac:dyDescent="0.4">
      <c r="A810" s="154"/>
      <c r="B810" s="24"/>
      <c r="C810" s="24"/>
      <c r="D810" s="24"/>
      <c r="E810" s="24"/>
      <c r="F810" s="24"/>
      <c r="G810" s="1"/>
      <c r="H810" s="1"/>
      <c r="I810" s="1"/>
    </row>
    <row r="811" spans="1:9" x14ac:dyDescent="0.4">
      <c r="A811" s="154"/>
      <c r="B811" s="24"/>
      <c r="C811" s="24"/>
      <c r="D811" s="24"/>
      <c r="E811" s="24"/>
      <c r="F811" s="24"/>
      <c r="G811" s="1"/>
      <c r="H811" s="1"/>
      <c r="I811" s="1"/>
    </row>
    <row r="812" spans="1:9" x14ac:dyDescent="0.4">
      <c r="A812" s="154"/>
      <c r="B812" s="24"/>
      <c r="C812" s="24"/>
      <c r="D812" s="24"/>
      <c r="E812" s="24"/>
      <c r="F812" s="24"/>
      <c r="G812" s="1"/>
      <c r="H812" s="1"/>
      <c r="I812" s="1"/>
    </row>
    <row r="813" spans="1:9" x14ac:dyDescent="0.4">
      <c r="A813" s="154"/>
      <c r="B813" s="24"/>
      <c r="C813" s="24"/>
      <c r="D813" s="24"/>
      <c r="E813" s="24"/>
      <c r="F813" s="24"/>
      <c r="G813" s="1"/>
      <c r="H813" s="1"/>
      <c r="I813" s="1"/>
    </row>
    <row r="814" spans="1:9" x14ac:dyDescent="0.4">
      <c r="A814" s="154"/>
      <c r="B814" s="24"/>
      <c r="C814" s="24"/>
      <c r="D814" s="24"/>
      <c r="E814" s="24"/>
      <c r="F814" s="24"/>
      <c r="G814" s="1"/>
      <c r="H814" s="1"/>
      <c r="I814" s="1"/>
    </row>
    <row r="815" spans="1:9" x14ac:dyDescent="0.4">
      <c r="A815" s="154"/>
      <c r="B815" s="24"/>
      <c r="C815" s="24"/>
      <c r="D815" s="24"/>
      <c r="E815" s="24"/>
      <c r="F815" s="24"/>
      <c r="G815" s="1"/>
      <c r="H815" s="1"/>
      <c r="I815" s="1"/>
    </row>
    <row r="816" spans="1:9" x14ac:dyDescent="0.4">
      <c r="A816" s="154"/>
      <c r="B816" s="24"/>
      <c r="C816" s="24"/>
      <c r="D816" s="24"/>
      <c r="E816" s="24"/>
      <c r="F816" s="24"/>
      <c r="G816" s="1"/>
      <c r="H816" s="1"/>
      <c r="I816" s="1"/>
    </row>
    <row r="817" spans="1:9" x14ac:dyDescent="0.4">
      <c r="A817" s="154"/>
      <c r="B817" s="24"/>
      <c r="C817" s="24"/>
      <c r="D817" s="24"/>
      <c r="E817" s="24"/>
      <c r="F817" s="24"/>
      <c r="G817" s="1"/>
      <c r="H817" s="1"/>
      <c r="I817" s="1"/>
    </row>
    <row r="818" spans="1:9" x14ac:dyDescent="0.4">
      <c r="A818" s="154"/>
      <c r="B818" s="24"/>
      <c r="C818" s="24"/>
      <c r="D818" s="24"/>
      <c r="E818" s="24"/>
      <c r="F818" s="24"/>
      <c r="G818" s="1"/>
      <c r="H818" s="1"/>
      <c r="I818" s="1"/>
    </row>
    <row r="819" spans="1:9" x14ac:dyDescent="0.4">
      <c r="A819" s="154"/>
      <c r="B819" s="24"/>
      <c r="C819" s="24"/>
      <c r="D819" s="24"/>
      <c r="E819" s="24"/>
      <c r="F819" s="24"/>
      <c r="G819" s="1"/>
      <c r="H819" s="1"/>
      <c r="I819" s="1"/>
    </row>
    <row r="820" spans="1:9" x14ac:dyDescent="0.4">
      <c r="A820" s="154"/>
      <c r="B820" s="24"/>
      <c r="C820" s="24"/>
      <c r="D820" s="24"/>
      <c r="E820" s="24"/>
      <c r="F820" s="24"/>
      <c r="G820" s="1"/>
      <c r="H820" s="1"/>
      <c r="I820" s="1"/>
    </row>
    <row r="821" spans="1:9" x14ac:dyDescent="0.4">
      <c r="A821" s="154"/>
      <c r="B821" s="24"/>
      <c r="C821" s="24"/>
      <c r="D821" s="24"/>
      <c r="E821" s="24"/>
      <c r="F821" s="24"/>
      <c r="G821" s="1"/>
      <c r="H821" s="1"/>
      <c r="I821" s="1"/>
    </row>
    <row r="822" spans="1:9" x14ac:dyDescent="0.4">
      <c r="A822" s="154"/>
      <c r="B822" s="24"/>
      <c r="C822" s="24"/>
      <c r="D822" s="24"/>
      <c r="E822" s="24"/>
      <c r="F822" s="24"/>
      <c r="G822" s="1"/>
      <c r="H822" s="1"/>
      <c r="I822" s="1"/>
    </row>
    <row r="823" spans="1:9" x14ac:dyDescent="0.4">
      <c r="A823" s="154"/>
      <c r="B823" s="24"/>
      <c r="C823" s="24"/>
      <c r="D823" s="24"/>
      <c r="E823" s="24"/>
      <c r="F823" s="24"/>
      <c r="G823" s="1"/>
      <c r="H823" s="1"/>
      <c r="I823" s="1"/>
    </row>
    <row r="824" spans="1:9" x14ac:dyDescent="0.4">
      <c r="A824" s="154"/>
      <c r="B824" s="24"/>
      <c r="C824" s="24"/>
      <c r="D824" s="24"/>
      <c r="E824" s="24"/>
      <c r="F824" s="24"/>
      <c r="G824" s="1"/>
      <c r="H824" s="1"/>
      <c r="I824" s="1"/>
    </row>
    <row r="825" spans="1:9" x14ac:dyDescent="0.4">
      <c r="A825" s="154"/>
      <c r="B825" s="24"/>
      <c r="C825" s="24"/>
      <c r="D825" s="24"/>
      <c r="E825" s="24"/>
      <c r="F825" s="24"/>
      <c r="G825" s="1"/>
      <c r="H825" s="1"/>
      <c r="I825" s="1"/>
    </row>
    <row r="826" spans="1:9" x14ac:dyDescent="0.4">
      <c r="A826" s="154"/>
      <c r="B826" s="24"/>
      <c r="C826" s="24"/>
      <c r="D826" s="24"/>
      <c r="E826" s="24"/>
      <c r="F826" s="24"/>
      <c r="G826" s="1"/>
      <c r="H826" s="1"/>
      <c r="I826" s="1"/>
    </row>
    <row r="827" spans="1:9" x14ac:dyDescent="0.4">
      <c r="A827" s="154"/>
      <c r="B827" s="24"/>
      <c r="C827" s="24"/>
      <c r="D827" s="24"/>
      <c r="E827" s="24"/>
      <c r="F827" s="24"/>
      <c r="G827" s="1"/>
      <c r="H827" s="1"/>
      <c r="I827" s="1"/>
    </row>
    <row r="828" spans="1:9" x14ac:dyDescent="0.4">
      <c r="A828" s="154"/>
      <c r="B828" s="24"/>
      <c r="C828" s="24"/>
      <c r="D828" s="24"/>
      <c r="E828" s="24"/>
      <c r="F828" s="24"/>
      <c r="G828" s="1"/>
      <c r="H828" s="1"/>
      <c r="I828" s="1"/>
    </row>
    <row r="829" spans="1:9" x14ac:dyDescent="0.4">
      <c r="A829" s="154"/>
      <c r="B829" s="24"/>
      <c r="C829" s="24"/>
      <c r="D829" s="24"/>
      <c r="E829" s="24"/>
      <c r="F829" s="24"/>
      <c r="G829" s="1"/>
      <c r="H829" s="1"/>
      <c r="I829" s="1"/>
    </row>
    <row r="830" spans="1:9" x14ac:dyDescent="0.4">
      <c r="A830" s="154"/>
      <c r="B830" s="24"/>
      <c r="C830" s="24"/>
      <c r="D830" s="24"/>
      <c r="E830" s="24"/>
      <c r="F830" s="24"/>
      <c r="G830" s="1"/>
      <c r="H830" s="1"/>
      <c r="I830" s="1"/>
    </row>
    <row r="831" spans="1:9" x14ac:dyDescent="0.4">
      <c r="A831" s="154"/>
      <c r="B831" s="24"/>
      <c r="C831" s="24"/>
      <c r="D831" s="24"/>
      <c r="E831" s="24"/>
      <c r="F831" s="24"/>
      <c r="G831" s="1"/>
      <c r="H831" s="1"/>
      <c r="I831" s="1"/>
    </row>
    <row r="832" spans="1:9" x14ac:dyDescent="0.4">
      <c r="A832" s="154"/>
      <c r="B832" s="24"/>
      <c r="C832" s="24"/>
      <c r="D832" s="24"/>
      <c r="E832" s="24"/>
      <c r="F832" s="24"/>
      <c r="G832" s="1"/>
      <c r="H832" s="1"/>
      <c r="I832" s="1"/>
    </row>
    <row r="833" spans="1:9" x14ac:dyDescent="0.4">
      <c r="A833" s="154"/>
      <c r="B833" s="24"/>
      <c r="C833" s="24"/>
      <c r="D833" s="24"/>
      <c r="E833" s="24"/>
      <c r="F833" s="24"/>
      <c r="G833" s="1"/>
      <c r="H833" s="1"/>
      <c r="I833" s="1"/>
    </row>
    <row r="834" spans="1:9" x14ac:dyDescent="0.4">
      <c r="A834" s="154"/>
      <c r="B834" s="24"/>
      <c r="C834" s="24"/>
      <c r="D834" s="24"/>
      <c r="E834" s="24"/>
      <c r="F834" s="24"/>
      <c r="G834" s="1"/>
      <c r="H834" s="1"/>
      <c r="I834" s="1"/>
    </row>
    <row r="835" spans="1:9" x14ac:dyDescent="0.4">
      <c r="A835" s="154"/>
      <c r="B835" s="24"/>
      <c r="C835" s="24"/>
      <c r="D835" s="24"/>
      <c r="E835" s="24"/>
      <c r="F835" s="24"/>
      <c r="G835" s="1"/>
      <c r="H835" s="1"/>
      <c r="I835" s="1"/>
    </row>
    <row r="836" spans="1:9" x14ac:dyDescent="0.4">
      <c r="A836" s="154"/>
      <c r="B836" s="24"/>
      <c r="C836" s="24"/>
      <c r="D836" s="24"/>
      <c r="E836" s="24"/>
      <c r="F836" s="24"/>
      <c r="G836" s="1"/>
      <c r="H836" s="1"/>
      <c r="I836" s="1"/>
    </row>
    <row r="837" spans="1:9" x14ac:dyDescent="0.4">
      <c r="A837" s="154"/>
      <c r="B837" s="24"/>
      <c r="C837" s="24"/>
      <c r="D837" s="24"/>
      <c r="E837" s="24"/>
      <c r="F837" s="24"/>
      <c r="G837" s="1"/>
      <c r="H837" s="1"/>
      <c r="I837" s="1"/>
    </row>
    <row r="838" spans="1:9" x14ac:dyDescent="0.4">
      <c r="A838" s="154"/>
      <c r="B838" s="24"/>
      <c r="C838" s="24"/>
      <c r="D838" s="24"/>
      <c r="E838" s="24"/>
      <c r="F838" s="24"/>
      <c r="G838" s="1"/>
      <c r="H838" s="1"/>
      <c r="I838" s="1"/>
    </row>
    <row r="839" spans="1:9" x14ac:dyDescent="0.4">
      <c r="A839" s="154"/>
      <c r="B839" s="24"/>
      <c r="C839" s="24"/>
      <c r="D839" s="24"/>
      <c r="E839" s="24"/>
      <c r="F839" s="24"/>
      <c r="G839" s="1"/>
      <c r="H839" s="1"/>
      <c r="I839" s="1"/>
    </row>
    <row r="840" spans="1:9" x14ac:dyDescent="0.4">
      <c r="A840" s="154"/>
      <c r="B840" s="24"/>
      <c r="C840" s="24"/>
      <c r="D840" s="24"/>
      <c r="E840" s="24"/>
      <c r="F840" s="24"/>
      <c r="G840" s="1"/>
      <c r="H840" s="1"/>
      <c r="I840" s="1"/>
    </row>
    <row r="841" spans="1:9" x14ac:dyDescent="0.4">
      <c r="A841" s="154"/>
      <c r="B841" s="24"/>
      <c r="C841" s="24"/>
      <c r="D841" s="24"/>
      <c r="E841" s="24"/>
      <c r="F841" s="24"/>
      <c r="G841" s="1"/>
      <c r="H841" s="1"/>
      <c r="I841" s="1"/>
    </row>
    <row r="842" spans="1:9" x14ac:dyDescent="0.4">
      <c r="A842" s="154"/>
      <c r="B842" s="24"/>
      <c r="C842" s="24"/>
      <c r="D842" s="24"/>
      <c r="E842" s="24"/>
      <c r="F842" s="24"/>
      <c r="G842" s="1"/>
      <c r="H842" s="1"/>
      <c r="I842" s="1"/>
    </row>
    <row r="843" spans="1:9" x14ac:dyDescent="0.4">
      <c r="A843" s="154"/>
      <c r="B843" s="24"/>
      <c r="C843" s="24"/>
      <c r="D843" s="24"/>
      <c r="E843" s="24"/>
      <c r="F843" s="24"/>
      <c r="G843" s="1"/>
      <c r="H843" s="1"/>
      <c r="I843" s="1"/>
    </row>
    <row r="844" spans="1:9" x14ac:dyDescent="0.4">
      <c r="A844" s="154"/>
      <c r="B844" s="24"/>
      <c r="C844" s="24"/>
      <c r="D844" s="24"/>
      <c r="E844" s="24"/>
      <c r="F844" s="24"/>
      <c r="G844" s="1"/>
      <c r="H844" s="1"/>
      <c r="I844" s="1"/>
    </row>
    <row r="845" spans="1:9" x14ac:dyDescent="0.4">
      <c r="A845" s="154"/>
      <c r="B845" s="24"/>
      <c r="C845" s="24"/>
      <c r="D845" s="24"/>
      <c r="E845" s="24"/>
      <c r="F845" s="24"/>
      <c r="G845" s="1"/>
      <c r="H845" s="1"/>
      <c r="I845" s="1"/>
    </row>
    <row r="846" spans="1:9" x14ac:dyDescent="0.4">
      <c r="A846" s="154"/>
      <c r="B846" s="24"/>
      <c r="C846" s="24"/>
      <c r="D846" s="24"/>
      <c r="E846" s="24"/>
      <c r="F846" s="24"/>
      <c r="G846" s="1"/>
      <c r="H846" s="1"/>
      <c r="I846" s="1"/>
    </row>
    <row r="847" spans="1:9" x14ac:dyDescent="0.4">
      <c r="A847" s="154"/>
      <c r="B847" s="24"/>
      <c r="C847" s="24"/>
      <c r="D847" s="24"/>
      <c r="E847" s="24"/>
      <c r="F847" s="24"/>
      <c r="G847" s="1"/>
      <c r="H847" s="1"/>
      <c r="I847" s="1"/>
    </row>
    <row r="848" spans="1:9" x14ac:dyDescent="0.4">
      <c r="A848" s="154"/>
      <c r="B848" s="24"/>
      <c r="C848" s="24"/>
      <c r="D848" s="24"/>
      <c r="E848" s="24"/>
      <c r="F848" s="24"/>
      <c r="G848" s="1"/>
      <c r="H848" s="1"/>
      <c r="I848" s="1"/>
    </row>
    <row r="849" spans="1:9" x14ac:dyDescent="0.4">
      <c r="A849" s="154"/>
      <c r="B849" s="24"/>
      <c r="C849" s="24"/>
      <c r="D849" s="24"/>
      <c r="E849" s="24"/>
      <c r="F849" s="24"/>
      <c r="G849" s="1"/>
      <c r="H849" s="1"/>
      <c r="I849" s="1"/>
    </row>
    <row r="850" spans="1:9" x14ac:dyDescent="0.4">
      <c r="A850" s="154"/>
      <c r="B850" s="24"/>
      <c r="C850" s="24"/>
      <c r="D850" s="24"/>
      <c r="E850" s="24"/>
      <c r="F850" s="24"/>
      <c r="G850" s="1"/>
      <c r="H850" s="1"/>
      <c r="I850" s="1"/>
    </row>
    <row r="851" spans="1:9" x14ac:dyDescent="0.4">
      <c r="A851" s="154"/>
      <c r="B851" s="24"/>
      <c r="C851" s="24"/>
      <c r="D851" s="24"/>
      <c r="E851" s="24"/>
      <c r="F851" s="24"/>
      <c r="G851" s="1"/>
      <c r="H851" s="1"/>
      <c r="I851" s="1"/>
    </row>
    <row r="852" spans="1:9" x14ac:dyDescent="0.4">
      <c r="A852" s="154"/>
      <c r="B852" s="24"/>
      <c r="C852" s="24"/>
      <c r="D852" s="24"/>
      <c r="E852" s="24"/>
      <c r="F852" s="24"/>
      <c r="G852" s="1"/>
      <c r="H852" s="1"/>
      <c r="I852" s="1"/>
    </row>
    <row r="853" spans="1:9" x14ac:dyDescent="0.4">
      <c r="A853" s="154"/>
      <c r="B853" s="24"/>
      <c r="C853" s="24"/>
      <c r="D853" s="24"/>
      <c r="E853" s="24"/>
      <c r="F853" s="24"/>
      <c r="G853" s="1"/>
      <c r="H853" s="1"/>
      <c r="I853" s="1"/>
    </row>
    <row r="854" spans="1:9" x14ac:dyDescent="0.4">
      <c r="A854" s="154"/>
      <c r="B854" s="24"/>
      <c r="C854" s="24"/>
      <c r="D854" s="24"/>
      <c r="E854" s="24"/>
      <c r="F854" s="24"/>
      <c r="G854" s="1"/>
      <c r="H854" s="1"/>
      <c r="I854" s="1"/>
    </row>
    <row r="855" spans="1:9" x14ac:dyDescent="0.4">
      <c r="A855" s="154"/>
      <c r="B855" s="24"/>
      <c r="C855" s="24"/>
      <c r="D855" s="24"/>
      <c r="E855" s="24"/>
      <c r="F855" s="24"/>
      <c r="G855" s="1"/>
      <c r="H855" s="1"/>
      <c r="I855" s="1"/>
    </row>
    <row r="856" spans="1:9" x14ac:dyDescent="0.4">
      <c r="A856" s="154"/>
      <c r="B856" s="24"/>
      <c r="C856" s="24"/>
      <c r="D856" s="24"/>
      <c r="E856" s="24"/>
      <c r="F856" s="24"/>
      <c r="G856" s="1"/>
      <c r="H856" s="1"/>
      <c r="I856" s="1"/>
    </row>
    <row r="857" spans="1:9" x14ac:dyDescent="0.4">
      <c r="A857" s="154"/>
      <c r="B857" s="24"/>
      <c r="C857" s="24"/>
      <c r="D857" s="24"/>
      <c r="E857" s="24"/>
      <c r="F857" s="24"/>
      <c r="G857" s="1"/>
      <c r="H857" s="1"/>
      <c r="I857" s="1"/>
    </row>
    <row r="858" spans="1:9" x14ac:dyDescent="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234375" defaultRowHeight="14.6" x14ac:dyDescent="0.4"/>
  <cols>
    <col min="1" max="2" width="11.3828125" style="21" customWidth="1"/>
    <col min="3" max="3" width="14.69140625" style="21" customWidth="1"/>
    <col min="4" max="4" width="12.53515625" style="22" customWidth="1"/>
    <col min="5" max="5" width="1" style="22" customWidth="1"/>
    <col min="6" max="6" width="12.53515625" style="22" customWidth="1"/>
    <col min="7" max="7" width="1" style="22" customWidth="1"/>
    <col min="8" max="9" width="12.53515625" style="22" customWidth="1"/>
    <col min="10" max="10" width="1" style="22" customWidth="1"/>
    <col min="11" max="11" width="12.53515625" style="22" customWidth="1"/>
    <col min="12" max="12" width="1" style="22" customWidth="1"/>
    <col min="13" max="13" width="12.53515625" style="22" customWidth="1"/>
    <col min="14" max="14" width="11.15234375" style="24" customWidth="1"/>
    <col min="15" max="17" width="11.3828125" style="21" customWidth="1"/>
    <col min="18" max="18" width="12.53515625" style="22" customWidth="1"/>
    <col min="19" max="19" width="1" style="22" customWidth="1"/>
    <col min="20" max="20" width="12.53515625" style="22" customWidth="1"/>
    <col min="21" max="21" width="1" style="22" customWidth="1"/>
    <col min="22" max="22" width="12.53515625" style="22" customWidth="1"/>
  </cols>
  <sheetData>
    <row r="1" spans="1:25" x14ac:dyDescent="0.4">
      <c r="A1" s="9" t="s">
        <v>15</v>
      </c>
      <c r="B1" s="812" t="str">
        <f>'Cover Sheet'!C3</f>
        <v>Project Name</v>
      </c>
      <c r="C1" s="813"/>
      <c r="D1" s="10"/>
      <c r="E1" s="11"/>
      <c r="F1" s="7"/>
      <c r="G1" s="11"/>
      <c r="H1" s="11"/>
      <c r="I1" s="36"/>
      <c r="J1" s="11"/>
      <c r="K1" s="36"/>
      <c r="L1" s="11"/>
      <c r="M1" s="11"/>
    </row>
    <row r="2" spans="1:25" x14ac:dyDescent="0.4">
      <c r="A2" s="8"/>
      <c r="B2" s="8"/>
      <c r="C2" s="8"/>
      <c r="D2" s="11"/>
      <c r="E2" s="11"/>
      <c r="F2" s="7"/>
      <c r="G2" s="11"/>
      <c r="H2" s="11"/>
      <c r="I2" s="11"/>
      <c r="J2" s="11"/>
      <c r="K2" s="11"/>
      <c r="L2" s="11"/>
      <c r="M2" s="11"/>
    </row>
    <row r="3" spans="1:25" x14ac:dyDescent="0.4">
      <c r="A3" s="9" t="s">
        <v>10</v>
      </c>
      <c r="B3" s="814" t="str">
        <f>'Cover Sheet'!C5</f>
        <v>Analysis code</v>
      </c>
      <c r="C3" s="815"/>
      <c r="I3" s="11"/>
      <c r="J3" s="11"/>
      <c r="K3" s="11"/>
      <c r="L3" s="11"/>
      <c r="M3" s="11"/>
    </row>
    <row r="4" spans="1:25" x14ac:dyDescent="0.4">
      <c r="A4" s="9"/>
      <c r="B4" s="6"/>
      <c r="C4" s="6"/>
      <c r="I4" s="11"/>
      <c r="J4" s="11"/>
      <c r="K4" s="11"/>
      <c r="L4" s="11"/>
      <c r="M4" s="11"/>
    </row>
    <row r="5" spans="1:25" x14ac:dyDescent="0.4">
      <c r="A5" s="9"/>
      <c r="B5" s="816" t="s">
        <v>16</v>
      </c>
      <c r="C5" s="817"/>
      <c r="D5" s="10"/>
      <c r="E5" s="11"/>
      <c r="F5" s="7"/>
      <c r="G5" s="11"/>
      <c r="H5" s="11"/>
      <c r="I5" s="11"/>
      <c r="J5" s="11"/>
      <c r="K5" s="11"/>
      <c r="L5" s="11"/>
      <c r="M5" s="11"/>
    </row>
    <row r="6" spans="1:25" x14ac:dyDescent="0.4">
      <c r="A6" s="9"/>
      <c r="B6" s="192"/>
      <c r="C6" s="192"/>
      <c r="D6" s="10"/>
      <c r="E6" s="11"/>
      <c r="F6" s="7"/>
      <c r="G6" s="11"/>
      <c r="H6" s="11"/>
      <c r="I6" s="11"/>
      <c r="J6" s="11"/>
      <c r="K6" s="11"/>
      <c r="L6" s="11"/>
      <c r="M6" s="11"/>
    </row>
    <row r="7" spans="1:25" x14ac:dyDescent="0.4">
      <c r="A7" s="8"/>
      <c r="B7" s="8"/>
      <c r="C7" s="8"/>
      <c r="D7" s="818" t="s">
        <v>21</v>
      </c>
      <c r="E7" s="819"/>
      <c r="F7" s="819"/>
      <c r="G7" s="819"/>
      <c r="H7" s="820"/>
      <c r="I7" s="818" t="s">
        <v>22</v>
      </c>
      <c r="J7" s="819"/>
      <c r="K7" s="819"/>
      <c r="L7" s="819"/>
      <c r="M7" s="820"/>
      <c r="O7" s="25"/>
      <c r="R7" s="14"/>
      <c r="T7" s="14"/>
      <c r="V7" s="14"/>
    </row>
    <row r="8" spans="1:25" ht="15" thickBot="1" x14ac:dyDescent="0.45">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45">
      <c r="A9" s="823"/>
      <c r="B9" s="823"/>
      <c r="C9" s="823"/>
      <c r="N9" s="29"/>
      <c r="O9" s="810"/>
      <c r="P9" s="811"/>
      <c r="Q9" s="811"/>
      <c r="R9" s="30"/>
      <c r="S9" s="31"/>
      <c r="T9" s="30"/>
      <c r="U9" s="31"/>
      <c r="V9" s="30"/>
      <c r="W9" s="3"/>
      <c r="X9" s="3"/>
      <c r="Y9" s="3"/>
    </row>
    <row r="10" spans="1:25" s="5" customFormat="1" ht="22.5" customHeight="1" x14ac:dyDescent="0.4">
      <c r="A10" s="797" t="s">
        <v>298</v>
      </c>
      <c r="B10" s="798"/>
      <c r="C10" s="79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0"/>
      <c r="P10" s="801"/>
      <c r="Q10" s="801"/>
      <c r="R10" s="284"/>
      <c r="S10" s="285"/>
      <c r="T10" s="284"/>
      <c r="U10" s="285"/>
      <c r="V10" s="284"/>
      <c r="W10" s="3"/>
      <c r="X10" s="3"/>
      <c r="Y10" s="3"/>
    </row>
    <row r="11" spans="1:25" s="5" customFormat="1" ht="22.5" customHeight="1" x14ac:dyDescent="0.4">
      <c r="A11" s="806" t="s">
        <v>68</v>
      </c>
      <c r="B11" s="806"/>
      <c r="C11" s="806"/>
      <c r="D11" s="284">
        <f>'Commissioning &amp; Fees'!E66</f>
        <v>20000</v>
      </c>
      <c r="E11" s="288"/>
      <c r="F11" s="287">
        <f>'Commissioning &amp; Fees'!G66</f>
        <v>20000</v>
      </c>
      <c r="G11" s="288"/>
      <c r="H11" s="289">
        <f>'Commissioning &amp; Fees'!H66</f>
        <v>20000</v>
      </c>
      <c r="I11" s="287">
        <f>'Commissioning &amp; Fees'!I66</f>
        <v>0</v>
      </c>
      <c r="J11" s="288"/>
      <c r="K11" s="287">
        <f>'Commissioning &amp; Fees'!K66</f>
        <v>0</v>
      </c>
      <c r="L11" s="288"/>
      <c r="M11" s="290">
        <f>'Commissioning &amp; Fees'!L66</f>
        <v>0</v>
      </c>
      <c r="N11" s="283"/>
      <c r="O11" s="800" t="s">
        <v>20</v>
      </c>
      <c r="P11" s="801"/>
      <c r="Q11" s="801"/>
      <c r="R11" s="284">
        <f>Merchandise!L38</f>
        <v>0</v>
      </c>
      <c r="S11" s="285"/>
      <c r="T11" s="284">
        <f>Merchandise!T38</f>
        <v>0</v>
      </c>
      <c r="U11" s="285"/>
      <c r="V11" s="284">
        <f>Merchandise!AB38</f>
        <v>0</v>
      </c>
      <c r="W11" s="3"/>
      <c r="X11" s="3"/>
      <c r="Y11" s="3"/>
    </row>
    <row r="12" spans="1:25" s="5" customFormat="1" ht="22.5" customHeight="1" x14ac:dyDescent="0.4">
      <c r="A12" s="806" t="s">
        <v>69</v>
      </c>
      <c r="B12" s="806"/>
      <c r="C12" s="80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0" t="s">
        <v>19</v>
      </c>
      <c r="P12" s="801"/>
      <c r="Q12" s="801"/>
      <c r="R12" s="284">
        <f>' Income Miscellaneous'!L38</f>
        <v>0</v>
      </c>
      <c r="S12" s="285"/>
      <c r="T12" s="284">
        <f>' Income Miscellaneous'!T38</f>
        <v>0</v>
      </c>
      <c r="U12" s="285"/>
      <c r="V12" s="284">
        <f>' Income Miscellaneous'!AB38</f>
        <v>0</v>
      </c>
      <c r="W12" s="3"/>
      <c r="X12" s="3"/>
      <c r="Y12" s="3"/>
    </row>
    <row r="13" spans="1:25" s="5" customFormat="1" ht="22.5" customHeight="1" x14ac:dyDescent="0.4">
      <c r="A13" s="806" t="s">
        <v>70</v>
      </c>
      <c r="B13" s="806"/>
      <c r="C13" s="806"/>
      <c r="D13" s="284">
        <f>'Creative &amp; Production'!E102</f>
        <v>7500</v>
      </c>
      <c r="E13" s="285"/>
      <c r="F13" s="287">
        <f>'Creative &amp; Production'!G102</f>
        <v>7500</v>
      </c>
      <c r="G13" s="285"/>
      <c r="H13" s="289">
        <f>'Creative &amp; Production'!H102</f>
        <v>7500</v>
      </c>
      <c r="I13" s="284">
        <f>'Creative &amp; Production'!I102</f>
        <v>0</v>
      </c>
      <c r="J13" s="285"/>
      <c r="K13" s="287">
        <f>'Creative &amp; Production'!K102</f>
        <v>0</v>
      </c>
      <c r="L13" s="285"/>
      <c r="M13" s="290">
        <f>'Creative &amp; Production'!L102</f>
        <v>0</v>
      </c>
      <c r="N13" s="283"/>
      <c r="O13" s="800" t="s">
        <v>5033</v>
      </c>
      <c r="P13" s="801"/>
      <c r="Q13" s="801"/>
      <c r="R13" s="284">
        <f>+Ticketing!S45</f>
        <v>0</v>
      </c>
      <c r="S13" s="285"/>
      <c r="T13" s="284">
        <f>+R13</f>
        <v>0</v>
      </c>
      <c r="U13" s="285"/>
      <c r="V13" s="284">
        <f>' Income Miscellaneous'!AB39</f>
        <v>0</v>
      </c>
      <c r="W13" s="3"/>
      <c r="X13" s="3"/>
      <c r="Y13" s="3"/>
    </row>
    <row r="14" spans="1:25" s="5" customFormat="1" ht="22.5" customHeight="1" x14ac:dyDescent="0.4">
      <c r="A14" s="807" t="s">
        <v>71</v>
      </c>
      <c r="B14" s="808"/>
      <c r="C14" s="809"/>
      <c r="D14" s="284">
        <f>Performers!E63</f>
        <v>0</v>
      </c>
      <c r="E14" s="285"/>
      <c r="F14" s="287">
        <f>Performers!G63</f>
        <v>0</v>
      </c>
      <c r="G14" s="285"/>
      <c r="H14" s="289">
        <f>Performers!H63</f>
        <v>0</v>
      </c>
      <c r="I14" s="284">
        <f>Performers!I63</f>
        <v>0</v>
      </c>
      <c r="J14" s="285"/>
      <c r="K14" s="287">
        <f>Performers!K63</f>
        <v>0</v>
      </c>
      <c r="L14" s="285"/>
      <c r="M14" s="290">
        <f>Performers!L63</f>
        <v>0</v>
      </c>
      <c r="N14" s="283"/>
      <c r="O14" s="804"/>
      <c r="P14" s="805"/>
      <c r="Q14" s="805"/>
      <c r="R14" s="284"/>
      <c r="S14" s="285"/>
      <c r="T14" s="284"/>
      <c r="U14" s="285"/>
      <c r="V14" s="284"/>
      <c r="W14" s="3"/>
      <c r="X14" s="3"/>
      <c r="Y14" s="3"/>
    </row>
    <row r="15" spans="1:25" s="5" customFormat="1" ht="22.5" customHeight="1" x14ac:dyDescent="0.4">
      <c r="A15" s="806" t="s">
        <v>72</v>
      </c>
      <c r="B15" s="806"/>
      <c r="C15" s="80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4"/>
      <c r="P15" s="805"/>
      <c r="Q15" s="805"/>
      <c r="R15" s="284"/>
      <c r="S15" s="285"/>
      <c r="T15" s="284"/>
      <c r="U15" s="285"/>
      <c r="V15" s="284"/>
      <c r="W15" s="3"/>
      <c r="X15" s="3"/>
      <c r="Y15" s="3"/>
    </row>
    <row r="16" spans="1:25" s="5" customFormat="1" ht="22.5" customHeight="1" x14ac:dyDescent="0.4">
      <c r="A16" s="806" t="s">
        <v>73</v>
      </c>
      <c r="B16" s="806"/>
      <c r="C16" s="806"/>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4"/>
      <c r="P16" s="805"/>
      <c r="Q16" s="805"/>
      <c r="R16" s="284"/>
      <c r="S16" s="285"/>
      <c r="T16" s="284"/>
      <c r="U16" s="285"/>
      <c r="V16" s="284"/>
      <c r="W16" s="3"/>
      <c r="X16" s="3"/>
      <c r="Y16" s="3"/>
    </row>
    <row r="17" spans="1:25" s="5" customFormat="1" ht="22.5" customHeight="1" x14ac:dyDescent="0.4">
      <c r="A17" s="806" t="s">
        <v>74</v>
      </c>
      <c r="B17" s="806"/>
      <c r="C17" s="806"/>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4">
      <c r="A18" s="806" t="s">
        <v>75</v>
      </c>
      <c r="B18" s="806"/>
      <c r="C18" s="806"/>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4">
      <c r="A19" s="807" t="s">
        <v>76</v>
      </c>
      <c r="B19" s="808"/>
      <c r="C19" s="809"/>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4">
      <c r="A20" s="807" t="s">
        <v>77</v>
      </c>
      <c r="B20" s="808"/>
      <c r="C20" s="809"/>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4">
      <c r="A21" s="807" t="s">
        <v>78</v>
      </c>
      <c r="B21" s="808"/>
      <c r="C21" s="809"/>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4">
      <c r="A22" s="806" t="s">
        <v>79</v>
      </c>
      <c r="B22" s="806"/>
      <c r="C22" s="80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4">
      <c r="A23" s="806" t="s">
        <v>80</v>
      </c>
      <c r="B23" s="806"/>
      <c r="C23" s="80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4">
      <c r="A24" s="806" t="s">
        <v>81</v>
      </c>
      <c r="B24" s="806"/>
      <c r="C24" s="80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4">
      <c r="A25" s="824"/>
      <c r="B25" s="825"/>
      <c r="C25" s="82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4">
      <c r="A26" s="824"/>
      <c r="B26" s="825"/>
      <c r="C26" s="82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4">
      <c r="A27" s="824"/>
      <c r="B27" s="825"/>
      <c r="C27" s="82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 thickBot="1" x14ac:dyDescent="0.45">
      <c r="A28" s="829"/>
      <c r="B28" s="829"/>
      <c r="C28" s="829"/>
      <c r="D28" s="293"/>
      <c r="E28" s="294"/>
      <c r="F28" s="293"/>
      <c r="G28" s="294"/>
      <c r="H28" s="295"/>
      <c r="I28" s="296"/>
      <c r="J28" s="294"/>
      <c r="K28" s="293"/>
      <c r="L28" s="294"/>
      <c r="M28" s="297"/>
      <c r="N28" s="298"/>
      <c r="O28" s="802"/>
      <c r="P28" s="803"/>
      <c r="Q28" s="803"/>
      <c r="R28" s="293"/>
      <c r="S28" s="294"/>
      <c r="T28" s="293"/>
      <c r="U28" s="294"/>
      <c r="V28" s="293"/>
    </row>
    <row r="29" spans="1:25" s="3" customFormat="1" ht="22.4" customHeight="1" thickBot="1" x14ac:dyDescent="0.45">
      <c r="A29" s="827" t="s">
        <v>23</v>
      </c>
      <c r="B29" s="827"/>
      <c r="C29" s="828"/>
      <c r="D29" s="299">
        <f>SUM(D11:D28)</f>
        <v>27500</v>
      </c>
      <c r="E29" s="300"/>
      <c r="F29" s="299">
        <f>SUM(F11:F28)</f>
        <v>27500</v>
      </c>
      <c r="G29" s="300"/>
      <c r="H29" s="301">
        <f>SUM(H10:H28)</f>
        <v>27500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4" customHeight="1" thickBot="1" x14ac:dyDescent="0.45">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4" customHeight="1" thickBot="1" x14ac:dyDescent="0.45">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4" customHeight="1" thickBot="1" x14ac:dyDescent="0.45">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4" hidden="1" customHeight="1" thickBot="1" x14ac:dyDescent="0.45">
      <c r="A33" s="795" t="s">
        <v>65</v>
      </c>
      <c r="B33" s="795"/>
      <c r="C33" s="796"/>
      <c r="D33" s="299">
        <f>D29+D31</f>
        <v>27500</v>
      </c>
      <c r="E33" s="300"/>
      <c r="F33" s="299">
        <f>F29+F31</f>
        <v>27500</v>
      </c>
      <c r="G33" s="300"/>
      <c r="H33" s="307">
        <f>H29+H31</f>
        <v>27500</v>
      </c>
      <c r="I33" s="306"/>
      <c r="J33" s="302"/>
      <c r="K33" s="302"/>
      <c r="L33" s="302"/>
      <c r="M33" s="302"/>
      <c r="N33" s="308"/>
      <c r="O33" s="303"/>
      <c r="P33" s="300"/>
      <c r="Q33" s="300"/>
      <c r="R33" s="302"/>
      <c r="S33" s="300"/>
      <c r="T33" s="302"/>
      <c r="U33" s="300"/>
      <c r="V33" s="302"/>
    </row>
    <row r="34" spans="1:22" s="3" customFormat="1" ht="22.4" hidden="1" customHeight="1" thickBot="1" x14ac:dyDescent="0.45">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4" hidden="1" customHeight="1" thickBot="1" x14ac:dyDescent="0.45">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4" hidden="1" customHeight="1" thickBot="1" x14ac:dyDescent="0.45">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4" customHeight="1" thickBot="1" x14ac:dyDescent="0.45">
      <c r="A37" s="795" t="s">
        <v>5081</v>
      </c>
      <c r="B37" s="795"/>
      <c r="C37" s="79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4" customHeight="1" thickBot="1" x14ac:dyDescent="0.45">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4" customHeight="1" thickBot="1" x14ac:dyDescent="0.45">
      <c r="A39" s="795" t="s">
        <v>66</v>
      </c>
      <c r="B39" s="795"/>
      <c r="C39" s="796"/>
      <c r="D39" s="299">
        <f>+D35+D33+D37</f>
        <v>27500</v>
      </c>
      <c r="E39" s="300"/>
      <c r="F39" s="299">
        <f>+F35+F33+F37</f>
        <v>27500</v>
      </c>
      <c r="G39" s="300"/>
      <c r="H39" s="299">
        <f>+H35+H33+H37</f>
        <v>27500</v>
      </c>
      <c r="I39" s="306"/>
      <c r="J39" s="302"/>
      <c r="K39" s="302"/>
      <c r="L39" s="302"/>
      <c r="M39" s="302"/>
      <c r="N39" s="308"/>
      <c r="O39" s="303"/>
      <c r="P39" s="300"/>
      <c r="Q39" s="300"/>
      <c r="R39" s="302"/>
      <c r="S39" s="300"/>
      <c r="T39" s="302"/>
      <c r="U39" s="300"/>
      <c r="V39" s="302"/>
    </row>
    <row r="40" spans="1:22" ht="15" thickBot="1" x14ac:dyDescent="0.45">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4">
      <c r="D41" s="314"/>
      <c r="E41" s="314"/>
      <c r="F41" s="314"/>
      <c r="G41" s="314"/>
      <c r="H41" s="314"/>
      <c r="I41" s="314"/>
      <c r="J41" s="314"/>
      <c r="K41" s="314"/>
      <c r="L41" s="314"/>
      <c r="M41" s="314"/>
      <c r="N41" s="298"/>
      <c r="O41" s="314"/>
      <c r="P41" s="314"/>
      <c r="Q41" s="314"/>
      <c r="R41" s="314"/>
      <c r="S41" s="314"/>
      <c r="T41" s="314"/>
      <c r="U41" s="314"/>
      <c r="V41" s="314"/>
    </row>
    <row r="42" spans="1:22" x14ac:dyDescent="0.4">
      <c r="D42" s="314"/>
      <c r="E42" s="314"/>
      <c r="F42" s="314"/>
      <c r="G42" s="314"/>
      <c r="H42" s="314"/>
      <c r="I42" s="314"/>
      <c r="J42" s="314"/>
      <c r="K42" s="314"/>
      <c r="L42" s="314"/>
      <c r="M42" s="314"/>
      <c r="N42" s="298"/>
      <c r="O42" s="314"/>
      <c r="P42" s="314"/>
      <c r="Q42" s="314"/>
      <c r="R42" s="314"/>
      <c r="S42" s="314"/>
      <c r="T42" s="314"/>
      <c r="U42" s="314"/>
      <c r="V42" s="314"/>
    </row>
    <row r="43" spans="1:22" x14ac:dyDescent="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23" activePane="bottomRight" state="frozen"/>
      <selection activeCell="K9" sqref="K9"/>
      <selection pane="topRight" activeCell="K9" sqref="K9"/>
      <selection pane="bottomLeft" activeCell="K9" sqref="K9"/>
      <selection pane="bottomRight" activeCell="T1" sqref="T1"/>
    </sheetView>
  </sheetViews>
  <sheetFormatPr defaultColWidth="9.15234375" defaultRowHeight="14.6" x14ac:dyDescent="0.4"/>
  <cols>
    <col min="1" max="2" width="11.3828125" style="21" customWidth="1"/>
    <col min="3" max="3" width="13.53515625" style="21" customWidth="1"/>
    <col min="4" max="4" width="11.3828125" style="21" customWidth="1"/>
    <col min="5" max="9" width="12.53515625" style="22" hidden="1" customWidth="1"/>
    <col min="10" max="27" width="12.53515625" style="22" customWidth="1"/>
    <col min="28" max="30" width="12.53515625" style="24" customWidth="1"/>
    <col min="31" max="37" width="12.53515625" style="21" customWidth="1"/>
  </cols>
  <sheetData>
    <row r="1" spans="1:39" x14ac:dyDescent="0.4">
      <c r="A1" s="9" t="s">
        <v>15</v>
      </c>
      <c r="B1" s="812" t="str">
        <f>'Cover Sheet'!C3</f>
        <v>Project Name</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4">
      <c r="A3" s="9" t="s">
        <v>10</v>
      </c>
      <c r="B3" s="814" t="str">
        <f>'Cover Sheet'!C5</f>
        <v>Analysis code</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4">
      <c r="A5" s="9"/>
      <c r="B5" s="816" t="s">
        <v>41</v>
      </c>
      <c r="C5" s="83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4">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4"/>
      <c r="AG6" s="834"/>
      <c r="AH6" s="834"/>
      <c r="AI6" s="834"/>
      <c r="AJ6" s="834"/>
      <c r="AK6" s="835"/>
      <c r="AL6" s="190"/>
    </row>
    <row r="7" spans="1:39" x14ac:dyDescent="0.4">
      <c r="A7" s="832" t="s">
        <v>60</v>
      </c>
      <c r="B7" s="832"/>
      <c r="C7" s="833"/>
      <c r="D7" s="270" t="s">
        <v>297</v>
      </c>
      <c r="E7" s="385" t="s">
        <v>45</v>
      </c>
      <c r="F7" s="189" t="s">
        <v>46</v>
      </c>
      <c r="G7" s="189" t="s">
        <v>47</v>
      </c>
      <c r="H7" s="189" t="s">
        <v>48</v>
      </c>
      <c r="I7" s="189" t="s">
        <v>49</v>
      </c>
      <c r="J7" s="189" t="s">
        <v>50</v>
      </c>
      <c r="K7" s="407" t="s">
        <v>243</v>
      </c>
      <c r="L7" s="407" t="s">
        <v>244</v>
      </c>
      <c r="M7" s="406" t="s">
        <v>245</v>
      </c>
      <c r="N7" s="405" t="s">
        <v>261</v>
      </c>
      <c r="O7" s="405" t="s">
        <v>246</v>
      </c>
      <c r="P7" s="405" t="s">
        <v>5120</v>
      </c>
      <c r="Q7" s="406" t="s">
        <v>247</v>
      </c>
      <c r="R7" s="406" t="s">
        <v>248</v>
      </c>
      <c r="S7" s="406" t="s">
        <v>5121</v>
      </c>
      <c r="T7" s="406" t="s">
        <v>249</v>
      </c>
      <c r="U7" s="406" t="s">
        <v>250</v>
      </c>
      <c r="V7" s="406" t="s">
        <v>5123</v>
      </c>
      <c r="W7" s="406" t="s">
        <v>251</v>
      </c>
      <c r="X7" s="406" t="s">
        <v>252</v>
      </c>
      <c r="Y7" s="406" t="s">
        <v>5124</v>
      </c>
      <c r="Z7" s="406" t="s">
        <v>253</v>
      </c>
      <c r="AA7" s="406" t="s">
        <v>254</v>
      </c>
      <c r="AB7" s="406" t="s">
        <v>5125</v>
      </c>
      <c r="AC7" s="406" t="s">
        <v>255</v>
      </c>
      <c r="AD7" s="406" t="s">
        <v>256</v>
      </c>
      <c r="AE7" s="406" t="s">
        <v>5126</v>
      </c>
      <c r="AF7" s="406" t="s">
        <v>257</v>
      </c>
      <c r="AG7" s="406" t="s">
        <v>258</v>
      </c>
      <c r="AH7" s="406" t="s">
        <v>5127</v>
      </c>
      <c r="AI7" s="406" t="s">
        <v>259</v>
      </c>
      <c r="AJ7" s="406" t="s">
        <v>260</v>
      </c>
      <c r="AK7" s="406" t="s">
        <v>5128</v>
      </c>
      <c r="AL7" s="187"/>
    </row>
    <row r="8" spans="1:39" s="5" customFormat="1" ht="22.5" customHeight="1" x14ac:dyDescent="0.4">
      <c r="A8" s="838"/>
      <c r="B8" s="830"/>
      <c r="C8" s="839"/>
      <c r="D8" s="182"/>
      <c r="AL8" s="188"/>
      <c r="AM8" s="3"/>
    </row>
    <row r="9" spans="1:39" s="5" customFormat="1" ht="22.5" customHeight="1" x14ac:dyDescent="0.4">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4">
      <c r="A10" s="830" t="str">
        <f>SUMMARY!A11</f>
        <v>ZK101 - Commissioning &amp; Fees</v>
      </c>
      <c r="B10" s="830"/>
      <c r="C10" s="830"/>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20000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4">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4">
      <c r="A12" s="830" t="str">
        <f>SUMMARY!A13</f>
        <v>ZK103 - Creative &amp; Production teams and Consultants</v>
      </c>
      <c r="B12" s="830"/>
      <c r="C12" s="830"/>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3750</v>
      </c>
      <c r="P12" s="315">
        <f>+'Creative &amp; Production'!AA102</f>
        <v>0</v>
      </c>
      <c r="Q12" s="315">
        <f>+'Creative &amp; Production'!AB102</f>
        <v>3750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4">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4">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4">
      <c r="A15" s="830" t="str">
        <f>SUMMARY!A16</f>
        <v>ZK106 - Technical and Production</v>
      </c>
      <c r="B15" s="830"/>
      <c r="C15" s="83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4">
      <c r="A16" s="830" t="str">
        <f>SUMMARY!A17</f>
        <v>ZK107 - Venue &amp; Logistics</v>
      </c>
      <c r="B16" s="830"/>
      <c r="C16" s="83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4">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4">
      <c r="A18" s="830" t="str">
        <f>SUMMARY!A19</f>
        <v>ZK109 - Programme Marketing, Digital &amp; Comms</v>
      </c>
      <c r="B18" s="830"/>
      <c r="C18" s="830"/>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4">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4">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4">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4">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4">
      <c r="A23" s="830" t="str">
        <f>SUMMARY!A24</f>
        <v>ZK114 - Admin &amp; Miscellaneous</v>
      </c>
      <c r="B23" s="830"/>
      <c r="C23" s="830"/>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4">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4">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4">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3750</v>
      </c>
      <c r="P27" s="317">
        <f t="shared" si="0"/>
        <v>0</v>
      </c>
      <c r="Q27" s="317">
        <f t="shared" si="0"/>
        <v>3750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20000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4">
      <c r="A34" s="8"/>
      <c r="B34" s="8"/>
      <c r="C34" s="8"/>
      <c r="D34" s="8"/>
      <c r="E34" s="46"/>
      <c r="F34" s="46"/>
      <c r="G34" s="46"/>
      <c r="H34" s="46"/>
      <c r="I34" s="46"/>
      <c r="J34" s="46"/>
      <c r="K34" s="46"/>
      <c r="L34" s="46"/>
      <c r="M34" s="46"/>
      <c r="N34" s="46"/>
      <c r="O34" s="46"/>
      <c r="P34" s="46"/>
      <c r="Q34" s="46"/>
      <c r="R34" s="46"/>
    </row>
    <row r="35" spans="1:49" ht="22.5" customHeight="1" x14ac:dyDescent="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4">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4">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4">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3046875" defaultRowHeight="14.6" x14ac:dyDescent="0.4"/>
  <cols>
    <col min="1" max="1" width="5.3046875" style="453" customWidth="1"/>
    <col min="2" max="2" width="15.6914062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bestFit="1" customWidth="1"/>
    <col min="17" max="24" width="7.3828125" style="484" customWidth="1"/>
    <col min="25" max="26" width="7.3828125" style="484" hidden="1" customWidth="1"/>
    <col min="27" max="27" width="7.3828125" style="484" customWidth="1"/>
    <col min="28" max="29" width="7.3828125" style="484" hidden="1" customWidth="1"/>
    <col min="30" max="30" width="7.3828125" style="484" customWidth="1" collapsed="1"/>
    <col min="31" max="32" width="7.3828125" style="484" hidden="1" customWidth="1"/>
    <col min="33" max="33" width="7.3828125" style="484" customWidth="1" collapsed="1"/>
    <col min="34" max="35" width="7.3828125" style="484" hidden="1" customWidth="1"/>
    <col min="36" max="36" width="7.3828125" style="484" customWidth="1" collapsed="1"/>
    <col min="37" max="38" width="7.3828125" style="484" hidden="1" customWidth="1"/>
    <col min="39" max="39" width="7.3828125" style="484" customWidth="1" collapsed="1"/>
    <col min="40" max="41" width="7.3828125" style="484" hidden="1" customWidth="1"/>
    <col min="42" max="42" width="7.3828125" style="484" customWidth="1" collapsed="1"/>
    <col min="43" max="44" width="7.3828125" style="484" hidden="1" customWidth="1"/>
    <col min="45" max="45" width="7.3828125" style="484" customWidth="1" collapsed="1"/>
    <col min="46" max="47" width="7.3828125" style="484" hidden="1"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IF(AY65&lt;0,"Actual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
        <v>290</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35">
      <c r="A8" s="193" t="s">
        <v>110</v>
      </c>
      <c r="B8" s="543" t="str">
        <f>+LEFT($E$5,5)&amp;"."&amp;A8&amp;"."&amp;$E$3</f>
        <v>ZK100.K116.Analysis code</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35">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35">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35">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35">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35">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35">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35">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35">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35">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35">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35">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35">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35">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35">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35">
      <c r="A23" s="150"/>
      <c r="B23" s="456" t="str">
        <f>+B8</f>
        <v>ZK100.K116.Analysis code</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45">
      <c r="A24" s="170"/>
      <c r="B24" s="457" t="str">
        <f>+B8</f>
        <v>ZK100.K116.Analysis code</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35">
      <c r="A25" s="194" t="s">
        <v>84</v>
      </c>
      <c r="B25" s="543" t="str">
        <f>+LEFT($E$5,5)&amp;"."&amp;A25&amp;"."&amp;$E$3</f>
        <v>ZK100.K208.Analysis code</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35">
      <c r="A26" s="150"/>
      <c r="B26" s="456" t="str">
        <f>+B25</f>
        <v>ZK100.K208.Analysis code</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35">
      <c r="A28" s="194" t="s">
        <v>86</v>
      </c>
      <c r="B28" s="543" t="str">
        <f>+LEFT($E$5,5)&amp;"."&amp;A28&amp;"."&amp;$E$3</f>
        <v>ZK100.K209.Analysis code</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35">
      <c r="A29" s="150"/>
      <c r="B29" s="456" t="str">
        <f>+B28</f>
        <v>ZK100.K209.Analysis code</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4">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35">
      <c r="A31" s="194" t="s">
        <v>88</v>
      </c>
      <c r="B31" s="543" t="str">
        <f>+LEFT($E$5,5)&amp;"."&amp;A31&amp;"."&amp;$E$3</f>
        <v>ZK100.K210.Analysis code</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35">
      <c r="A32" s="150"/>
      <c r="B32" s="456" t="str">
        <f>+B31</f>
        <v>ZK100.K210.Analysis code</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4">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35">
      <c r="A34" s="194" t="s">
        <v>90</v>
      </c>
      <c r="B34" s="543" t="str">
        <f>+LEFT($E$5,5)&amp;"."&amp;A34&amp;"."&amp;$E$3</f>
        <v>ZK100.K211.Analysis code</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35">
      <c r="A35" s="150"/>
      <c r="B35" s="456" t="str">
        <f>+B34</f>
        <v>ZK100.K211.Analysis code</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4">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35">
      <c r="A37" s="195" t="s">
        <v>92</v>
      </c>
      <c r="B37" s="543" t="str">
        <f>+LEFT($E$5,5)&amp;"."&amp;A37&amp;"."&amp;$E$3</f>
        <v>ZK100.K212.Analysis code</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35">
      <c r="A38" s="151"/>
      <c r="B38" s="460" t="str">
        <f>+B37</f>
        <v>ZK100.K212.Analysis code</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4">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35">
      <c r="A40" s="195" t="s">
        <v>94</v>
      </c>
      <c r="B40" s="543" t="str">
        <f>+LEFT($E$5,5)&amp;"."&amp;A40&amp;"."&amp;$E$3</f>
        <v>ZK100.K213.Analysis code</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35">
      <c r="A41" s="151"/>
      <c r="B41" s="460" t="str">
        <f>+B40</f>
        <v>ZK100.K213.Analysis code</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4">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35">
      <c r="A43" s="195" t="s">
        <v>96</v>
      </c>
      <c r="B43" s="543" t="str">
        <f>+LEFT($E$5,5)&amp;"."&amp;A43&amp;"."&amp;$E$3</f>
        <v>ZK100.K214.Analysis code</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35">
      <c r="A44" s="151"/>
      <c r="B44" s="460" t="str">
        <f>+B43</f>
        <v>ZK100.K214.Analysis code</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4">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35">
      <c r="A46" s="195" t="s">
        <v>98</v>
      </c>
      <c r="B46" s="455" t="str">
        <f>+LEFT($E$5,5)&amp;"."&amp;A46&amp;"."&amp;$E$3</f>
        <v>ZK100.K215.Analysis code</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35">
      <c r="A47" s="151"/>
      <c r="B47" s="460" t="str">
        <f>+B46</f>
        <v>ZK100.K215.Analysis code</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4">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35">
      <c r="A49" s="194" t="s">
        <v>100</v>
      </c>
      <c r="B49" s="455" t="str">
        <f>+LEFT($E$5,5)&amp;"."&amp;A49&amp;"."&amp;$E$3</f>
        <v>ZK100.K216.Analysis code</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35">
      <c r="A50" s="150"/>
      <c r="B50" s="456" t="str">
        <f>+B49</f>
        <v>ZK100.K216.Analysis code</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4">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35">
      <c r="A52" s="194" t="s">
        <v>102</v>
      </c>
      <c r="B52" s="455" t="str">
        <f>+LEFT($E$5,5)&amp;"."&amp;A52&amp;"."&amp;$E$3</f>
        <v>ZK100.K217.Analysis code</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35">
      <c r="A53" s="150"/>
      <c r="B53" s="456" t="str">
        <f>+B52</f>
        <v>ZK100.K217.Analysis code</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4">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35">
      <c r="A55" s="194" t="s">
        <v>104</v>
      </c>
      <c r="B55" s="455" t="str">
        <f>+LEFT($E$5,5)&amp;"."&amp;A55&amp;"."&amp;$E$3</f>
        <v>ZK100.K218.Analysis code</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35">
      <c r="A56" s="150"/>
      <c r="B56" s="456" t="str">
        <f>+B55</f>
        <v>ZK100.K218.Analysis code</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4">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35">
      <c r="A58" s="196" t="s">
        <v>106</v>
      </c>
      <c r="B58" s="455" t="str">
        <f>+LEFT($E$5,5)&amp;"."&amp;A58&amp;"."&amp;$E$3</f>
        <v>ZK100.K219.Analysis code</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35">
      <c r="A59" s="174"/>
      <c r="B59" s="462" t="str">
        <f>+B58</f>
        <v>ZK100.K219.Analysis code</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4">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35">
      <c r="A61" s="196" t="s">
        <v>263</v>
      </c>
      <c r="B61" s="455" t="str">
        <f>+LEFT($E$5,5)&amp;"."&amp;A61&amp;"."&amp;$E$3</f>
        <v>ZK100.K200.Analysis code</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35">
      <c r="A62" s="174"/>
      <c r="B62" s="462" t="str">
        <f>+B61</f>
        <v>ZK100.K200.Analysis code</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4">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 thickBot="1" x14ac:dyDescent="0.45">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45">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4">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4">
      <c r="A67" s="444"/>
      <c r="B67" s="444"/>
      <c r="C67" s="444"/>
      <c r="D67" s="444"/>
    </row>
    <row r="69" spans="1:51" ht="15" hidden="1" thickBot="1" x14ac:dyDescent="0.45">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 hidden="1" thickBot="1" x14ac:dyDescent="0.45">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44"/>
  <sheetViews>
    <sheetView workbookViewId="0">
      <selection activeCell="G25" sqref="G25"/>
    </sheetView>
  </sheetViews>
  <sheetFormatPr defaultColWidth="9.15234375" defaultRowHeight="14.6" x14ac:dyDescent="0.4"/>
  <cols>
    <col min="1" max="1" width="9.3828125" style="141" bestFit="1" customWidth="1"/>
    <col min="2" max="2" width="13.3828125" style="141" bestFit="1" customWidth="1"/>
    <col min="3" max="3" width="28.15234375" style="141" bestFit="1" customWidth="1"/>
    <col min="4" max="4" width="10.53515625" style="141" bestFit="1" customWidth="1"/>
    <col min="5" max="5" width="7.15234375" style="141" bestFit="1" customWidth="1"/>
    <col min="6" max="16384" width="9.15234375" style="141"/>
  </cols>
  <sheetData>
    <row r="1" spans="1:18" x14ac:dyDescent="0.4">
      <c r="A1" s="8"/>
      <c r="B1" s="8"/>
      <c r="C1" s="9" t="s">
        <v>15</v>
      </c>
      <c r="D1" s="331" t="str">
        <f>+'Cover Sheet'!C3</f>
        <v>Project Name</v>
      </c>
      <c r="E1" s="333"/>
      <c r="F1" s="332"/>
      <c r="M1" s="692" t="s">
        <v>5083</v>
      </c>
      <c r="N1" s="692"/>
      <c r="O1" s="692"/>
      <c r="P1" s="692"/>
      <c r="Q1" s="692"/>
      <c r="R1" s="692"/>
    </row>
    <row r="2" spans="1:18" x14ac:dyDescent="0.4">
      <c r="A2" s="8"/>
      <c r="B2" s="8"/>
      <c r="C2" s="8"/>
      <c r="D2" s="149"/>
      <c r="E2" s="149"/>
      <c r="F2" s="211"/>
      <c r="M2" s="692" t="s">
        <v>5084</v>
      </c>
      <c r="N2" s="692"/>
      <c r="O2" s="692"/>
      <c r="P2" s="692"/>
      <c r="Q2" s="692"/>
      <c r="R2" s="692"/>
    </row>
    <row r="3" spans="1:18" x14ac:dyDescent="0.4">
      <c r="A3" s="8"/>
      <c r="B3" s="8"/>
      <c r="C3" s="9" t="s">
        <v>10</v>
      </c>
      <c r="D3" s="148" t="str">
        <f>+'Cover Sheet'!C5</f>
        <v>Analysis code</v>
      </c>
      <c r="E3" s="211"/>
      <c r="F3" s="211"/>
      <c r="M3" s="692"/>
      <c r="N3" s="692"/>
      <c r="O3" s="692"/>
      <c r="P3" s="692"/>
      <c r="Q3" s="692"/>
      <c r="R3" s="692"/>
    </row>
    <row r="4" spans="1:18" x14ac:dyDescent="0.4">
      <c r="A4" s="8"/>
      <c r="B4" s="8"/>
      <c r="C4" s="9"/>
      <c r="D4" s="147"/>
      <c r="E4" s="211"/>
      <c r="F4" s="211"/>
      <c r="M4" s="692"/>
      <c r="N4" s="692"/>
      <c r="O4" s="692"/>
      <c r="P4" s="692"/>
      <c r="Q4" s="692"/>
      <c r="R4" s="692"/>
    </row>
    <row r="5" spans="1:18" x14ac:dyDescent="0.4">
      <c r="A5" s="8"/>
      <c r="B5" s="8"/>
      <c r="C5" s="9" t="s">
        <v>67</v>
      </c>
      <c r="D5" s="329"/>
      <c r="E5" s="334"/>
      <c r="F5" s="328"/>
    </row>
    <row r="6" spans="1:18" ht="15" thickBot="1" x14ac:dyDescent="0.45">
      <c r="A6" s="8"/>
      <c r="B6" s="8"/>
      <c r="C6" s="8"/>
    </row>
    <row r="7" spans="1:18" ht="36.450000000000003" x14ac:dyDescent="0.4">
      <c r="A7" s="703" t="s">
        <v>36</v>
      </c>
      <c r="B7" s="704" t="s">
        <v>5082</v>
      </c>
      <c r="C7" s="705" t="s">
        <v>8</v>
      </c>
      <c r="D7" s="705" t="s">
        <v>35</v>
      </c>
      <c r="E7" s="706" t="s">
        <v>7</v>
      </c>
      <c r="F7" s="707" t="s">
        <v>283</v>
      </c>
      <c r="G7" s="707" t="s">
        <v>284</v>
      </c>
      <c r="H7" s="707" t="s">
        <v>5090</v>
      </c>
      <c r="I7" s="707" t="s">
        <v>5085</v>
      </c>
      <c r="J7" s="708" t="s">
        <v>5086</v>
      </c>
      <c r="P7" s="140" t="s">
        <v>5087</v>
      </c>
    </row>
    <row r="8" spans="1:18" x14ac:dyDescent="0.4">
      <c r="A8" s="709"/>
      <c r="B8" s="710" t="s">
        <v>299</v>
      </c>
      <c r="C8" s="711" t="s">
        <v>5092</v>
      </c>
      <c r="D8" s="711"/>
      <c r="E8" s="712">
        <v>0</v>
      </c>
      <c r="F8" s="713">
        <f>+SUMIF(Sheet1!R:R,'PROJECT SUMMARY'!B8,Sheet1!S:S)</f>
        <v>0</v>
      </c>
      <c r="G8" s="713">
        <f>+SUMIF(Sheet1!O:O,'PROJECT SUMMARY'!B8,Sheet1!T:T)</f>
        <v>0</v>
      </c>
      <c r="H8" s="713">
        <f>+E8-F8-G8</f>
        <v>0</v>
      </c>
      <c r="I8" s="713">
        <f>+SUMIF(Sheet1!O:O,'PROJECT SUMMARY'!B8,Sheet1!U:U)</f>
        <v>0</v>
      </c>
      <c r="J8" s="714">
        <f>+H8-I8</f>
        <v>0</v>
      </c>
      <c r="P8" s="693">
        <f>+IF(SUM(E8:I8)=0,1,0)</f>
        <v>1</v>
      </c>
    </row>
    <row r="9" spans="1:18" x14ac:dyDescent="0.4">
      <c r="A9" s="709" t="s">
        <v>82</v>
      </c>
      <c r="B9" s="710" t="str">
        <f>+'Commissioning &amp; Fees'!B8</f>
        <v>ZK101.K207.Analysis code</v>
      </c>
      <c r="C9" s="711" t="s">
        <v>83</v>
      </c>
      <c r="D9" s="711"/>
      <c r="E9" s="712">
        <f>SUM(E10:E25)</f>
        <v>0</v>
      </c>
      <c r="F9" s="713">
        <f>SUM(F10:F25)</f>
        <v>0</v>
      </c>
      <c r="G9" s="713">
        <f>SUM(G10:G25)</f>
        <v>0</v>
      </c>
      <c r="H9" s="713">
        <f>+E9-F9-G9</f>
        <v>0</v>
      </c>
      <c r="I9" s="713">
        <f>SUM(I10:I25)</f>
        <v>0</v>
      </c>
      <c r="J9" s="714">
        <f>+H9-I9</f>
        <v>0</v>
      </c>
      <c r="P9" s="693">
        <f t="shared" ref="P9:P27" si="0">+IF(SUM(E9:I9)=0,1,0)</f>
        <v>1</v>
      </c>
    </row>
    <row r="10" spans="1:18" x14ac:dyDescent="0.4">
      <c r="A10" s="694"/>
      <c r="B10" s="695"/>
      <c r="C10" s="719">
        <f>+'Commissioning &amp; Fees'!C9</f>
        <v>0</v>
      </c>
      <c r="D10" s="719">
        <f>+'Commissioning &amp; Fees'!D9</f>
        <v>0</v>
      </c>
      <c r="E10" s="720">
        <f>+'Commissioning &amp; Fees'!G9</f>
        <v>0</v>
      </c>
      <c r="F10" s="715"/>
      <c r="G10" s="715"/>
      <c r="H10" s="715"/>
      <c r="I10" s="715"/>
      <c r="J10" s="716">
        <f t="shared" ref="J10:J74" si="1">+E10-F10-G10-I10</f>
        <v>0</v>
      </c>
      <c r="P10" s="693">
        <f t="shared" si="0"/>
        <v>1</v>
      </c>
    </row>
    <row r="11" spans="1:18" x14ac:dyDescent="0.4">
      <c r="A11" s="694"/>
      <c r="B11" s="695"/>
      <c r="C11" s="732">
        <f>+'Commissioning &amp; Fees'!C10</f>
        <v>0</v>
      </c>
      <c r="D11" s="732">
        <f>+'Commissioning &amp; Fees'!D10</f>
        <v>0</v>
      </c>
      <c r="E11" s="733">
        <f>+'Commissioning &amp; Fees'!G10</f>
        <v>0</v>
      </c>
      <c r="F11" s="715"/>
      <c r="G11" s="715"/>
      <c r="H11" s="715"/>
      <c r="I11" s="715"/>
      <c r="J11" s="716">
        <f t="shared" si="1"/>
        <v>0</v>
      </c>
      <c r="P11" s="693">
        <f t="shared" si="0"/>
        <v>1</v>
      </c>
    </row>
    <row r="12" spans="1:18" x14ac:dyDescent="0.4">
      <c r="A12" s="694"/>
      <c r="B12" s="695"/>
      <c r="C12" s="732">
        <f>+'Commissioning &amp; Fees'!C11</f>
        <v>0</v>
      </c>
      <c r="D12" s="732">
        <f>+'Commissioning &amp; Fees'!D11</f>
        <v>0</v>
      </c>
      <c r="E12" s="733">
        <f>+'Commissioning &amp; Fees'!G11</f>
        <v>0</v>
      </c>
      <c r="F12" s="715"/>
      <c r="G12" s="715"/>
      <c r="H12" s="715"/>
      <c r="I12" s="715"/>
      <c r="J12" s="716">
        <f t="shared" si="1"/>
        <v>0</v>
      </c>
      <c r="P12" s="693">
        <f t="shared" si="0"/>
        <v>1</v>
      </c>
    </row>
    <row r="13" spans="1:18" x14ac:dyDescent="0.4">
      <c r="A13" s="694"/>
      <c r="B13" s="695"/>
      <c r="C13" s="732">
        <f>+'Commissioning &amp; Fees'!C12</f>
        <v>0</v>
      </c>
      <c r="D13" s="732">
        <f>+'Commissioning &amp; Fees'!D12</f>
        <v>0</v>
      </c>
      <c r="E13" s="733">
        <f>+'Commissioning &amp; Fees'!G12</f>
        <v>0</v>
      </c>
      <c r="F13" s="715"/>
      <c r="G13" s="715"/>
      <c r="H13" s="715"/>
      <c r="I13" s="715"/>
      <c r="J13" s="716">
        <f t="shared" si="1"/>
        <v>0</v>
      </c>
      <c r="P13" s="693">
        <f t="shared" si="0"/>
        <v>1</v>
      </c>
    </row>
    <row r="14" spans="1:18" x14ac:dyDescent="0.4">
      <c r="A14" s="694"/>
      <c r="B14" s="695"/>
      <c r="C14" s="732">
        <f>+'Commissioning &amp; Fees'!C13</f>
        <v>0</v>
      </c>
      <c r="D14" s="732">
        <f>+'Commissioning &amp; Fees'!D13</f>
        <v>0</v>
      </c>
      <c r="E14" s="733">
        <f>+'Commissioning &amp; Fees'!G13</f>
        <v>0</v>
      </c>
      <c r="F14" s="715"/>
      <c r="G14" s="715"/>
      <c r="H14" s="715"/>
      <c r="I14" s="715"/>
      <c r="J14" s="716">
        <f t="shared" si="1"/>
        <v>0</v>
      </c>
      <c r="P14" s="693">
        <f t="shared" si="0"/>
        <v>1</v>
      </c>
    </row>
    <row r="15" spans="1:18" x14ac:dyDescent="0.4">
      <c r="A15" s="694"/>
      <c r="B15" s="695"/>
      <c r="C15" s="732">
        <f>+'Commissioning &amp; Fees'!C14</f>
        <v>0</v>
      </c>
      <c r="D15" s="732">
        <f>+'Commissioning &amp; Fees'!D14</f>
        <v>0</v>
      </c>
      <c r="E15" s="733">
        <f>+'Commissioning &amp; Fees'!G14</f>
        <v>0</v>
      </c>
      <c r="F15" s="715"/>
      <c r="G15" s="715"/>
      <c r="H15" s="715"/>
      <c r="I15" s="715"/>
      <c r="J15" s="716">
        <f t="shared" si="1"/>
        <v>0</v>
      </c>
      <c r="P15" s="693">
        <f t="shared" si="0"/>
        <v>1</v>
      </c>
    </row>
    <row r="16" spans="1:18" x14ac:dyDescent="0.4">
      <c r="A16" s="694"/>
      <c r="B16" s="695"/>
      <c r="C16" s="732">
        <f>+'Commissioning &amp; Fees'!C15</f>
        <v>0</v>
      </c>
      <c r="D16" s="732">
        <f>+'Commissioning &amp; Fees'!D15</f>
        <v>0</v>
      </c>
      <c r="E16" s="733">
        <f>+'Commissioning &amp; Fees'!G15</f>
        <v>0</v>
      </c>
      <c r="F16" s="715"/>
      <c r="G16" s="715"/>
      <c r="H16" s="715"/>
      <c r="I16" s="715"/>
      <c r="J16" s="716">
        <f t="shared" si="1"/>
        <v>0</v>
      </c>
      <c r="P16" s="693">
        <f t="shared" si="0"/>
        <v>1</v>
      </c>
    </row>
    <row r="17" spans="1:16" x14ac:dyDescent="0.4">
      <c r="A17" s="694"/>
      <c r="B17" s="695"/>
      <c r="C17" s="732">
        <f>+'Commissioning &amp; Fees'!C16</f>
        <v>0</v>
      </c>
      <c r="D17" s="732">
        <f>+'Commissioning &amp; Fees'!D16</f>
        <v>0</v>
      </c>
      <c r="E17" s="733">
        <f>+'Commissioning &amp; Fees'!G16</f>
        <v>0</v>
      </c>
      <c r="F17" s="715"/>
      <c r="G17" s="715"/>
      <c r="H17" s="715"/>
      <c r="I17" s="715"/>
      <c r="J17" s="716">
        <f t="shared" si="1"/>
        <v>0</v>
      </c>
      <c r="P17" s="693">
        <f t="shared" si="0"/>
        <v>1</v>
      </c>
    </row>
    <row r="18" spans="1:16" x14ac:dyDescent="0.4">
      <c r="A18" s="694"/>
      <c r="B18" s="695"/>
      <c r="C18" s="732">
        <f>+'Commissioning &amp; Fees'!C17</f>
        <v>0</v>
      </c>
      <c r="D18" s="732">
        <f>+'Commissioning &amp; Fees'!D17</f>
        <v>0</v>
      </c>
      <c r="E18" s="733">
        <f>+'Commissioning &amp; Fees'!G17</f>
        <v>0</v>
      </c>
      <c r="F18" s="715"/>
      <c r="G18" s="715"/>
      <c r="H18" s="715"/>
      <c r="I18" s="715"/>
      <c r="J18" s="716">
        <f t="shared" si="1"/>
        <v>0</v>
      </c>
      <c r="P18" s="693">
        <f t="shared" si="0"/>
        <v>1</v>
      </c>
    </row>
    <row r="19" spans="1:16" x14ac:dyDescent="0.4">
      <c r="A19" s="694"/>
      <c r="B19" s="695"/>
      <c r="C19" s="732">
        <f>+'Commissioning &amp; Fees'!C18</f>
        <v>0</v>
      </c>
      <c r="D19" s="732">
        <f>+'Commissioning &amp; Fees'!D18</f>
        <v>0</v>
      </c>
      <c r="E19" s="733">
        <f>+'Commissioning &amp; Fees'!G18</f>
        <v>0</v>
      </c>
      <c r="F19" s="715"/>
      <c r="G19" s="715"/>
      <c r="H19" s="715"/>
      <c r="I19" s="715"/>
      <c r="J19" s="716">
        <f t="shared" si="1"/>
        <v>0</v>
      </c>
      <c r="P19" s="693">
        <f t="shared" si="0"/>
        <v>1</v>
      </c>
    </row>
    <row r="20" spans="1:16" x14ac:dyDescent="0.4">
      <c r="A20" s="694"/>
      <c r="B20" s="695"/>
      <c r="C20" s="732">
        <f>+'Commissioning &amp; Fees'!C19</f>
        <v>0</v>
      </c>
      <c r="D20" s="732">
        <f>+'Commissioning &amp; Fees'!D19</f>
        <v>0</v>
      </c>
      <c r="E20" s="733">
        <f>+'Commissioning &amp; Fees'!G19</f>
        <v>0</v>
      </c>
      <c r="F20" s="715"/>
      <c r="G20" s="715"/>
      <c r="H20" s="715"/>
      <c r="I20" s="715"/>
      <c r="J20" s="716">
        <f t="shared" si="1"/>
        <v>0</v>
      </c>
      <c r="P20" s="693">
        <f t="shared" si="0"/>
        <v>1</v>
      </c>
    </row>
    <row r="21" spans="1:16" x14ac:dyDescent="0.4">
      <c r="A21" s="694"/>
      <c r="B21" s="695"/>
      <c r="C21" s="732">
        <f>+'Commissioning &amp; Fees'!C20</f>
        <v>0</v>
      </c>
      <c r="D21" s="732">
        <f>+'Commissioning &amp; Fees'!D20</f>
        <v>0</v>
      </c>
      <c r="E21" s="733">
        <f>+'Commissioning &amp; Fees'!G20</f>
        <v>0</v>
      </c>
      <c r="F21" s="715"/>
      <c r="G21" s="715"/>
      <c r="H21" s="715"/>
      <c r="I21" s="715"/>
      <c r="J21" s="716">
        <f t="shared" si="1"/>
        <v>0</v>
      </c>
      <c r="P21" s="693">
        <f t="shared" si="0"/>
        <v>1</v>
      </c>
    </row>
    <row r="22" spans="1:16" x14ac:dyDescent="0.4">
      <c r="A22" s="694"/>
      <c r="B22" s="695"/>
      <c r="C22" s="732">
        <f>+'Commissioning &amp; Fees'!C21</f>
        <v>0</v>
      </c>
      <c r="D22" s="732">
        <f>+'Commissioning &amp; Fees'!D21</f>
        <v>0</v>
      </c>
      <c r="E22" s="733">
        <f>+'Commissioning &amp; Fees'!G21</f>
        <v>0</v>
      </c>
      <c r="F22" s="715"/>
      <c r="G22" s="715"/>
      <c r="H22" s="715"/>
      <c r="I22" s="715"/>
      <c r="J22" s="716">
        <f t="shared" si="1"/>
        <v>0</v>
      </c>
      <c r="P22" s="693">
        <f t="shared" si="0"/>
        <v>1</v>
      </c>
    </row>
    <row r="23" spans="1:16" x14ac:dyDescent="0.4">
      <c r="A23" s="694"/>
      <c r="B23" s="695"/>
      <c r="C23" s="732">
        <f>+'Commissioning &amp; Fees'!C22</f>
        <v>0</v>
      </c>
      <c r="D23" s="732">
        <f>+'Commissioning &amp; Fees'!D22</f>
        <v>0</v>
      </c>
      <c r="E23" s="733">
        <f>+'Commissioning &amp; Fees'!G22</f>
        <v>0</v>
      </c>
      <c r="F23" s="715"/>
      <c r="G23" s="715"/>
      <c r="H23" s="715"/>
      <c r="I23" s="715"/>
      <c r="J23" s="716">
        <f t="shared" si="1"/>
        <v>0</v>
      </c>
      <c r="P23" s="693">
        <f t="shared" si="0"/>
        <v>1</v>
      </c>
    </row>
    <row r="24" spans="1:16" x14ac:dyDescent="0.4">
      <c r="A24" s="694"/>
      <c r="B24" s="695" t="str">
        <f>+B9</f>
        <v>ZK101.K207.Analysis code</v>
      </c>
      <c r="C24" s="732">
        <f>+'Commissioning &amp; Fees'!C23</f>
        <v>0</v>
      </c>
      <c r="D24" s="732">
        <f>+'Commissioning &amp; Fees'!D23</f>
        <v>0</v>
      </c>
      <c r="E24" s="733">
        <f>+'Commissioning &amp; Fees'!G23</f>
        <v>0</v>
      </c>
      <c r="F24" s="715"/>
      <c r="G24" s="715"/>
      <c r="H24" s="715"/>
      <c r="I24" s="715"/>
      <c r="J24" s="716">
        <f t="shared" si="1"/>
        <v>0</v>
      </c>
      <c r="P24" s="693">
        <f t="shared" si="0"/>
        <v>1</v>
      </c>
    </row>
    <row r="25" spans="1:16" x14ac:dyDescent="0.4">
      <c r="A25" s="734"/>
      <c r="B25" s="735"/>
      <c r="C25" s="736" t="s">
        <v>297</v>
      </c>
      <c r="D25" s="736"/>
      <c r="E25" s="737"/>
      <c r="F25" s="715">
        <f>+IFERROR(VLOOKUP($B24,'[1]Sum table'!$A:$E,4,FALSE),0)</f>
        <v>0</v>
      </c>
      <c r="G25" s="715">
        <f>+IFERROR(VLOOKUP($B24,'[1]Sum table'!$A:$E,5,FALSE),0)</f>
        <v>0</v>
      </c>
      <c r="H25" s="715"/>
      <c r="I25" s="715">
        <f>+IFERROR(VLOOKUP($B24,'[1]Sum table'!$A:$F,6,FALSE),0)</f>
        <v>0</v>
      </c>
      <c r="J25" s="716"/>
      <c r="P25" s="693">
        <f t="shared" si="0"/>
        <v>1</v>
      </c>
    </row>
    <row r="26" spans="1:16" x14ac:dyDescent="0.4">
      <c r="A26" s="709" t="s">
        <v>84</v>
      </c>
      <c r="B26" s="710" t="str">
        <f>+'Commissioning &amp; Fees'!B25</f>
        <v>ZK101.K208.Analysis code</v>
      </c>
      <c r="C26" s="711" t="s">
        <v>85</v>
      </c>
      <c r="D26" s="711"/>
      <c r="E26" s="713">
        <f>SUM(E27:E29)</f>
        <v>20000</v>
      </c>
      <c r="F26" s="713">
        <f>SUM(F27:F29)</f>
        <v>0</v>
      </c>
      <c r="G26" s="713">
        <f>SUM(G27:G29)</f>
        <v>0</v>
      </c>
      <c r="H26" s="713">
        <f>+E26-F26-G26</f>
        <v>20000</v>
      </c>
      <c r="I26" s="713">
        <f>SUM(I27:I29)</f>
        <v>0</v>
      </c>
      <c r="J26" s="714">
        <f>+H26-I26</f>
        <v>20000</v>
      </c>
      <c r="P26" s="693">
        <f t="shared" si="0"/>
        <v>0</v>
      </c>
    </row>
    <row r="27" spans="1:16" x14ac:dyDescent="0.4">
      <c r="A27" s="694"/>
      <c r="B27" s="695" t="str">
        <f>+B26</f>
        <v>ZK101.K208.Analysis code</v>
      </c>
      <c r="C27" s="719">
        <f>+'Commissioning &amp; Fees'!C26</f>
        <v>0</v>
      </c>
      <c r="D27" s="719" t="str">
        <f>+'Commissioning &amp; Fees'!D26</f>
        <v>Ellie Goulding Track - MFN</v>
      </c>
      <c r="E27" s="720">
        <f>+'Commissioning &amp; Fees'!G26</f>
        <v>20000</v>
      </c>
      <c r="F27" s="715"/>
      <c r="G27" s="715"/>
      <c r="H27" s="715"/>
      <c r="I27" s="715"/>
      <c r="J27" s="716">
        <f t="shared" si="1"/>
        <v>20000</v>
      </c>
      <c r="P27" s="693">
        <f t="shared" si="0"/>
        <v>0</v>
      </c>
    </row>
    <row r="28" spans="1:16" x14ac:dyDescent="0.4">
      <c r="A28" s="694"/>
      <c r="B28" s="695"/>
      <c r="C28" s="719">
        <f>+'Commissioning &amp; Fees'!C27</f>
        <v>0</v>
      </c>
      <c r="D28" s="719">
        <f>+'Commissioning &amp; Fees'!D27</f>
        <v>0</v>
      </c>
      <c r="E28" s="720">
        <f>+'Commissioning &amp; Fees'!G27</f>
        <v>0</v>
      </c>
      <c r="F28" s="715"/>
      <c r="G28" s="715"/>
      <c r="H28" s="715"/>
      <c r="I28" s="715"/>
      <c r="J28" s="716">
        <f t="shared" ref="J28" si="2">+E28-F28-G28-I28</f>
        <v>0</v>
      </c>
      <c r="P28" s="693">
        <f>+IF(SUM(E28:I28)=0,1,0)</f>
        <v>1</v>
      </c>
    </row>
    <row r="29" spans="1:16" x14ac:dyDescent="0.4">
      <c r="A29" s="734"/>
      <c r="B29" s="735"/>
      <c r="C29" s="738" t="s">
        <v>297</v>
      </c>
      <c r="D29" s="738"/>
      <c r="E29" s="733"/>
      <c r="F29" s="715">
        <f>+IFERROR(VLOOKUP($B27,'[1]Sum table'!$A:$E,4,FALSE),0)</f>
        <v>0</v>
      </c>
      <c r="G29" s="715">
        <f>+IFERROR(VLOOKUP($B27,'[1]Sum table'!$A:$E,5,FALSE),0)</f>
        <v>0</v>
      </c>
      <c r="H29" s="715"/>
      <c r="I29" s="715">
        <f>+IFERROR(VLOOKUP($B27,'[1]Sum table'!$A:$F,6,FALSE),0)</f>
        <v>0</v>
      </c>
      <c r="J29" s="716"/>
      <c r="P29" s="693">
        <f t="shared" ref="P29:P92" si="3">+IF(SUM(E29:I29)=0,1,0)</f>
        <v>1</v>
      </c>
    </row>
    <row r="30" spans="1:16" x14ac:dyDescent="0.4">
      <c r="A30" s="709" t="s">
        <v>86</v>
      </c>
      <c r="B30" s="710" t="str">
        <f>+'Commissioning &amp; Fees'!B29</f>
        <v>ZK101.K209.Analysis code</v>
      </c>
      <c r="C30" s="711" t="s">
        <v>87</v>
      </c>
      <c r="D30" s="711"/>
      <c r="E30" s="713">
        <f>SUM(E31:E32)</f>
        <v>0</v>
      </c>
      <c r="F30" s="713">
        <f>SUM(F31:F32)</f>
        <v>0</v>
      </c>
      <c r="G30" s="713">
        <f>SUM(G31:G32)</f>
        <v>0</v>
      </c>
      <c r="H30" s="713">
        <f>+E30-F30-G30</f>
        <v>0</v>
      </c>
      <c r="I30" s="713">
        <f>SUM(I31:I32)</f>
        <v>0</v>
      </c>
      <c r="J30" s="714">
        <f>+H30-I30</f>
        <v>0</v>
      </c>
      <c r="P30" s="693">
        <f t="shared" si="3"/>
        <v>1</v>
      </c>
    </row>
    <row r="31" spans="1:16" x14ac:dyDescent="0.4">
      <c r="A31" s="694"/>
      <c r="B31" s="695" t="str">
        <f>+B30</f>
        <v>ZK101.K209.Analysis code</v>
      </c>
      <c r="C31" s="732">
        <f>+'Commissioning &amp; Fees'!C30</f>
        <v>0</v>
      </c>
      <c r="D31" s="732">
        <f>+'Commissioning &amp; Fees'!D30</f>
        <v>0</v>
      </c>
      <c r="E31" s="733">
        <f>+'Commissioning &amp; Fees'!G30</f>
        <v>0</v>
      </c>
      <c r="F31" s="715"/>
      <c r="G31" s="715"/>
      <c r="H31" s="715"/>
      <c r="I31" s="715"/>
      <c r="J31" s="716">
        <f t="shared" si="1"/>
        <v>0</v>
      </c>
      <c r="P31" s="693">
        <f t="shared" si="3"/>
        <v>1</v>
      </c>
    </row>
    <row r="32" spans="1:16" x14ac:dyDescent="0.4">
      <c r="A32" s="734"/>
      <c r="B32" s="735"/>
      <c r="C32" s="738" t="s">
        <v>297</v>
      </c>
      <c r="D32" s="738"/>
      <c r="E32" s="733"/>
      <c r="F32" s="715">
        <f>+IFERROR(VLOOKUP($B31,'[1]Sum table'!$A:$E,4,FALSE),0)</f>
        <v>0</v>
      </c>
      <c r="G32" s="715">
        <f>+IFERROR(VLOOKUP($B31,'[1]Sum table'!$A:$E,5,FALSE),0)</f>
        <v>0</v>
      </c>
      <c r="H32" s="715"/>
      <c r="I32" s="715">
        <f>+IFERROR(VLOOKUP($B31,'[1]Sum table'!$A:$F,6,FALSE),0)</f>
        <v>0</v>
      </c>
      <c r="J32" s="716"/>
      <c r="P32" s="693">
        <f t="shared" si="3"/>
        <v>1</v>
      </c>
    </row>
    <row r="33" spans="1:16" x14ac:dyDescent="0.4">
      <c r="A33" s="709" t="s">
        <v>88</v>
      </c>
      <c r="B33" s="710" t="str">
        <f>+'Commissioning &amp; Fees'!B32</f>
        <v>ZK101.K210.Analysis code</v>
      </c>
      <c r="C33" s="711" t="s">
        <v>89</v>
      </c>
      <c r="D33" s="711"/>
      <c r="E33" s="713">
        <f>SUM(E34:E35)</f>
        <v>0</v>
      </c>
      <c r="F33" s="713">
        <f>SUM(F34:F35)</f>
        <v>0</v>
      </c>
      <c r="G33" s="713">
        <f>SUM(G34:G35)</f>
        <v>0</v>
      </c>
      <c r="H33" s="713">
        <f>+E33-F33-G33</f>
        <v>0</v>
      </c>
      <c r="I33" s="713">
        <f>SUM(I34:I35)</f>
        <v>0</v>
      </c>
      <c r="J33" s="714">
        <f>+H33-I33</f>
        <v>0</v>
      </c>
      <c r="P33" s="693">
        <f t="shared" si="3"/>
        <v>1</v>
      </c>
    </row>
    <row r="34" spans="1:16" x14ac:dyDescent="0.4">
      <c r="A34" s="694"/>
      <c r="B34" s="695" t="str">
        <f>+B33</f>
        <v>ZK101.K210.Analysis code</v>
      </c>
      <c r="C34" s="732">
        <f>+'Commissioning &amp; Fees'!C33</f>
        <v>0</v>
      </c>
      <c r="D34" s="732">
        <f>+'Commissioning &amp; Fees'!D33</f>
        <v>0</v>
      </c>
      <c r="E34" s="733">
        <f>+'Commissioning &amp; Fees'!G33</f>
        <v>0</v>
      </c>
      <c r="F34" s="715"/>
      <c r="G34" s="715"/>
      <c r="H34" s="715"/>
      <c r="I34" s="715"/>
      <c r="J34" s="716">
        <f t="shared" si="1"/>
        <v>0</v>
      </c>
      <c r="P34" s="693">
        <f t="shared" si="3"/>
        <v>1</v>
      </c>
    </row>
    <row r="35" spans="1:16" x14ac:dyDescent="0.4">
      <c r="A35" s="694"/>
      <c r="B35" s="695"/>
      <c r="C35" s="738" t="s">
        <v>297</v>
      </c>
      <c r="D35" s="738"/>
      <c r="E35" s="733"/>
      <c r="F35" s="715">
        <f>+IFERROR(VLOOKUP($B34,'[1]Sum table'!$A:$E,4,FALSE),0)</f>
        <v>0</v>
      </c>
      <c r="G35" s="715">
        <f>+IFERROR(VLOOKUP($B34,'[1]Sum table'!$A:$E,5,FALSE),0)</f>
        <v>0</v>
      </c>
      <c r="H35" s="715"/>
      <c r="I35" s="715">
        <f>+IFERROR(VLOOKUP($B34,'[1]Sum table'!$A:$F,6,FALSE),0)</f>
        <v>0</v>
      </c>
      <c r="J35" s="716"/>
      <c r="P35" s="693">
        <f t="shared" si="3"/>
        <v>1</v>
      </c>
    </row>
    <row r="36" spans="1:16" x14ac:dyDescent="0.4">
      <c r="A36" s="709" t="s">
        <v>90</v>
      </c>
      <c r="B36" s="710" t="str">
        <f>+'Commissioning &amp; Fees'!B35</f>
        <v>ZK101.K211.Analysis code</v>
      </c>
      <c r="C36" s="711" t="s">
        <v>91</v>
      </c>
      <c r="D36" s="711"/>
      <c r="E36" s="713">
        <f>SUM(E37:E38)</f>
        <v>0</v>
      </c>
      <c r="F36" s="713">
        <f>SUM(F37:F38)</f>
        <v>0</v>
      </c>
      <c r="G36" s="713">
        <f>SUM(G37:G38)</f>
        <v>0</v>
      </c>
      <c r="H36" s="713">
        <f>+E36-F36-G36</f>
        <v>0</v>
      </c>
      <c r="I36" s="713">
        <f>SUM(I37:I38)</f>
        <v>0</v>
      </c>
      <c r="J36" s="714">
        <f>+H36-I36</f>
        <v>0</v>
      </c>
      <c r="P36" s="693">
        <f t="shared" si="3"/>
        <v>1</v>
      </c>
    </row>
    <row r="37" spans="1:16" x14ac:dyDescent="0.4">
      <c r="A37" s="694"/>
      <c r="B37" s="695" t="str">
        <f>+B36</f>
        <v>ZK101.K211.Analysis code</v>
      </c>
      <c r="C37" s="732">
        <f>+'Commissioning &amp; Fees'!C36</f>
        <v>0</v>
      </c>
      <c r="D37" s="732">
        <f>+'Commissioning &amp; Fees'!D36</f>
        <v>0</v>
      </c>
      <c r="E37" s="733">
        <f>+'Commissioning &amp; Fees'!G36</f>
        <v>0</v>
      </c>
      <c r="F37" s="715"/>
      <c r="G37" s="715"/>
      <c r="H37" s="715"/>
      <c r="I37" s="715"/>
      <c r="J37" s="716">
        <f t="shared" si="1"/>
        <v>0</v>
      </c>
      <c r="P37" s="693">
        <f t="shared" si="3"/>
        <v>1</v>
      </c>
    </row>
    <row r="38" spans="1:16" x14ac:dyDescent="0.4">
      <c r="A38" s="694"/>
      <c r="B38" s="695"/>
      <c r="C38" s="738" t="s">
        <v>297</v>
      </c>
      <c r="D38" s="738"/>
      <c r="E38" s="733"/>
      <c r="F38" s="715">
        <f>+IFERROR(VLOOKUP($B37,'[1]Sum table'!$A:$E,4,FALSE),0)</f>
        <v>0</v>
      </c>
      <c r="G38" s="715">
        <f>+IFERROR(VLOOKUP($B37,'[1]Sum table'!$A:$E,5,FALSE),0)</f>
        <v>0</v>
      </c>
      <c r="H38" s="715"/>
      <c r="I38" s="715">
        <f>+IFERROR(VLOOKUP($B37,'[1]Sum table'!$A:$F,6,FALSE),0)</f>
        <v>0</v>
      </c>
      <c r="J38" s="716"/>
      <c r="P38" s="693">
        <f t="shared" si="3"/>
        <v>1</v>
      </c>
    </row>
    <row r="39" spans="1:16" x14ac:dyDescent="0.4">
      <c r="A39" s="717" t="s">
        <v>92</v>
      </c>
      <c r="B39" s="710" t="str">
        <f>+'Commissioning &amp; Fees'!B38</f>
        <v>ZK101.K212.Analysis code</v>
      </c>
      <c r="C39" s="711" t="s">
        <v>93</v>
      </c>
      <c r="D39" s="711"/>
      <c r="E39" s="713">
        <f>SUM(E40:E41)</f>
        <v>0</v>
      </c>
      <c r="F39" s="713">
        <f>SUM(F40:F41)</f>
        <v>0</v>
      </c>
      <c r="G39" s="713">
        <f>SUM(G40:G41)</f>
        <v>0</v>
      </c>
      <c r="H39" s="713">
        <f>+E39-F39-G39</f>
        <v>0</v>
      </c>
      <c r="I39" s="713">
        <f>SUM(I40:I41)</f>
        <v>0</v>
      </c>
      <c r="J39" s="714">
        <f>+H39-I39</f>
        <v>0</v>
      </c>
      <c r="P39" s="693">
        <f t="shared" si="3"/>
        <v>1</v>
      </c>
    </row>
    <row r="40" spans="1:16" x14ac:dyDescent="0.4">
      <c r="A40" s="698"/>
      <c r="B40" s="699" t="str">
        <f>+B39</f>
        <v>ZK101.K212.Analysis code</v>
      </c>
      <c r="C40" s="732">
        <f>+'Commissioning &amp; Fees'!C39</f>
        <v>0</v>
      </c>
      <c r="D40" s="732">
        <f>+'Commissioning &amp; Fees'!D39</f>
        <v>0</v>
      </c>
      <c r="E40" s="733">
        <f>+'Commissioning &amp; Fees'!G39</f>
        <v>0</v>
      </c>
      <c r="F40" s="715"/>
      <c r="G40" s="715"/>
      <c r="H40" s="715"/>
      <c r="I40" s="715"/>
      <c r="J40" s="716">
        <f t="shared" si="1"/>
        <v>0</v>
      </c>
      <c r="P40" s="693">
        <f t="shared" si="3"/>
        <v>1</v>
      </c>
    </row>
    <row r="41" spans="1:16" x14ac:dyDescent="0.4">
      <c r="A41" s="694"/>
      <c r="B41" s="695"/>
      <c r="C41" s="738" t="s">
        <v>297</v>
      </c>
      <c r="D41" s="738"/>
      <c r="E41" s="733"/>
      <c r="F41" s="715">
        <f>+IFERROR(VLOOKUP($B40,'[1]Sum table'!$A:$E,4,FALSE),0)</f>
        <v>0</v>
      </c>
      <c r="G41" s="715">
        <f>+IFERROR(VLOOKUP($B40,'[1]Sum table'!$A:$E,5,FALSE),0)</f>
        <v>0</v>
      </c>
      <c r="H41" s="715"/>
      <c r="I41" s="715">
        <f>+IFERROR(VLOOKUP($B40,'[1]Sum table'!$A:$F,6,FALSE),0)</f>
        <v>0</v>
      </c>
      <c r="J41" s="716"/>
      <c r="P41" s="693">
        <f t="shared" si="3"/>
        <v>1</v>
      </c>
    </row>
    <row r="42" spans="1:16" x14ac:dyDescent="0.4">
      <c r="A42" s="717" t="s">
        <v>94</v>
      </c>
      <c r="B42" s="710" t="str">
        <f>+'Commissioning &amp; Fees'!B41</f>
        <v>ZK101.K213.Analysis code</v>
      </c>
      <c r="C42" s="711" t="s">
        <v>95</v>
      </c>
      <c r="D42" s="711"/>
      <c r="E42" s="713">
        <f>SUM(E43:E44)</f>
        <v>0</v>
      </c>
      <c r="F42" s="713">
        <f>SUM(F43:F44)</f>
        <v>0</v>
      </c>
      <c r="G42" s="713">
        <f>SUM(G43:G44)</f>
        <v>0</v>
      </c>
      <c r="H42" s="713">
        <f>+E42-F42-G42</f>
        <v>0</v>
      </c>
      <c r="I42" s="713">
        <f>SUM(I43:I44)</f>
        <v>0</v>
      </c>
      <c r="J42" s="714">
        <f>+H42-I42</f>
        <v>0</v>
      </c>
      <c r="P42" s="693">
        <f t="shared" si="3"/>
        <v>1</v>
      </c>
    </row>
    <row r="43" spans="1:16" x14ac:dyDescent="0.4">
      <c r="A43" s="698"/>
      <c r="B43" s="699" t="str">
        <f>+B42</f>
        <v>ZK101.K213.Analysis code</v>
      </c>
      <c r="C43" s="732">
        <f>+'Commissioning &amp; Fees'!C42</f>
        <v>0</v>
      </c>
      <c r="D43" s="732">
        <f>+'Commissioning &amp; Fees'!D42</f>
        <v>0</v>
      </c>
      <c r="E43" s="733">
        <f>+'Commissioning &amp; Fees'!G42</f>
        <v>0</v>
      </c>
      <c r="F43" s="715"/>
      <c r="G43" s="715"/>
      <c r="H43" s="715"/>
      <c r="I43" s="715"/>
      <c r="J43" s="716">
        <f t="shared" si="1"/>
        <v>0</v>
      </c>
      <c r="P43" s="693">
        <f t="shared" si="3"/>
        <v>1</v>
      </c>
    </row>
    <row r="44" spans="1:16" x14ac:dyDescent="0.4">
      <c r="A44" s="694"/>
      <c r="B44" s="695"/>
      <c r="C44" s="738" t="s">
        <v>297</v>
      </c>
      <c r="D44" s="738"/>
      <c r="E44" s="733"/>
      <c r="F44" s="715">
        <f>+IFERROR(VLOOKUP($B43,'[1]Sum table'!$A:$E,4,FALSE),0)</f>
        <v>0</v>
      </c>
      <c r="G44" s="715">
        <f>+IFERROR(VLOOKUP($B43,'[1]Sum table'!$A:$E,5,FALSE),0)</f>
        <v>0</v>
      </c>
      <c r="H44" s="715"/>
      <c r="I44" s="715">
        <f>+IFERROR(VLOOKUP($B43,'[1]Sum table'!$A:$F,6,FALSE),0)</f>
        <v>0</v>
      </c>
      <c r="J44" s="716"/>
      <c r="P44" s="693">
        <f t="shared" si="3"/>
        <v>1</v>
      </c>
    </row>
    <row r="45" spans="1:16" x14ac:dyDescent="0.4">
      <c r="A45" s="717" t="s">
        <v>96</v>
      </c>
      <c r="B45" s="710" t="str">
        <f>+'Commissioning &amp; Fees'!B44</f>
        <v>ZK101.K214.Analysis code</v>
      </c>
      <c r="C45" s="711" t="s">
        <v>97</v>
      </c>
      <c r="D45" s="711"/>
      <c r="E45" s="713">
        <f>SUM(E46:E47)</f>
        <v>0</v>
      </c>
      <c r="F45" s="713">
        <f>SUM(F46:F47)</f>
        <v>0</v>
      </c>
      <c r="G45" s="713">
        <f>SUM(G46:G47)</f>
        <v>0</v>
      </c>
      <c r="H45" s="713">
        <f>+E45-F45-G45</f>
        <v>0</v>
      </c>
      <c r="I45" s="713">
        <f>SUM(I46:I47)</f>
        <v>0</v>
      </c>
      <c r="J45" s="714">
        <f>+H45-I45</f>
        <v>0</v>
      </c>
      <c r="P45" s="693">
        <f t="shared" si="3"/>
        <v>1</v>
      </c>
    </row>
    <row r="46" spans="1:16" x14ac:dyDescent="0.4">
      <c r="A46" s="698"/>
      <c r="B46" s="699" t="str">
        <f>+B45</f>
        <v>ZK101.K214.Analysis code</v>
      </c>
      <c r="C46" s="732">
        <f>+'Commissioning &amp; Fees'!C45</f>
        <v>0</v>
      </c>
      <c r="D46" s="732">
        <f>+'Commissioning &amp; Fees'!D45</f>
        <v>0</v>
      </c>
      <c r="E46" s="733">
        <f>+'Commissioning &amp; Fees'!G45</f>
        <v>0</v>
      </c>
      <c r="F46" s="715"/>
      <c r="G46" s="715"/>
      <c r="H46" s="715"/>
      <c r="I46" s="715"/>
      <c r="J46" s="716">
        <f t="shared" si="1"/>
        <v>0</v>
      </c>
      <c r="P46" s="693">
        <f t="shared" si="3"/>
        <v>1</v>
      </c>
    </row>
    <row r="47" spans="1:16" x14ac:dyDescent="0.4">
      <c r="A47" s="694"/>
      <c r="B47" s="695"/>
      <c r="C47" s="738" t="s">
        <v>297</v>
      </c>
      <c r="D47" s="738"/>
      <c r="E47" s="733"/>
      <c r="F47" s="715">
        <f>+IFERROR(VLOOKUP($B46,'[1]Sum table'!$A:$E,4,FALSE),0)</f>
        <v>0</v>
      </c>
      <c r="G47" s="715">
        <f>+IFERROR(VLOOKUP($B46,'[1]Sum table'!$A:$E,5,FALSE),0)</f>
        <v>0</v>
      </c>
      <c r="H47" s="715"/>
      <c r="I47" s="715">
        <f>+IFERROR(VLOOKUP($B46,'[1]Sum table'!$A:$F,6,FALSE),0)</f>
        <v>0</v>
      </c>
      <c r="J47" s="716"/>
      <c r="P47" s="693">
        <f t="shared" si="3"/>
        <v>1</v>
      </c>
    </row>
    <row r="48" spans="1:16" x14ac:dyDescent="0.4">
      <c r="A48" s="717" t="s">
        <v>98</v>
      </c>
      <c r="B48" s="710" t="str">
        <f>+'Commissioning &amp; Fees'!B47</f>
        <v>ZK101.K215.Analysis code</v>
      </c>
      <c r="C48" s="711" t="s">
        <v>99</v>
      </c>
      <c r="D48" s="711"/>
      <c r="E48" s="713">
        <f>SUM(E49:E50)</f>
        <v>0</v>
      </c>
      <c r="F48" s="713">
        <f>SUM(F49:F50)</f>
        <v>0</v>
      </c>
      <c r="G48" s="713">
        <f>SUM(G49:G50)</f>
        <v>0</v>
      </c>
      <c r="H48" s="713">
        <f>+E48-F48-G48</f>
        <v>0</v>
      </c>
      <c r="I48" s="713">
        <f>SUM(I49:I50)</f>
        <v>0</v>
      </c>
      <c r="J48" s="714">
        <f>+H48-I48</f>
        <v>0</v>
      </c>
      <c r="P48" s="693">
        <f t="shared" si="3"/>
        <v>1</v>
      </c>
    </row>
    <row r="49" spans="1:16" x14ac:dyDescent="0.4">
      <c r="A49" s="698"/>
      <c r="B49" s="699" t="str">
        <f>+B48</f>
        <v>ZK101.K215.Analysis code</v>
      </c>
      <c r="C49" s="732">
        <f>+'Commissioning &amp; Fees'!C48</f>
        <v>0</v>
      </c>
      <c r="D49" s="732">
        <f>+'Commissioning &amp; Fees'!D48</f>
        <v>0</v>
      </c>
      <c r="E49" s="733">
        <f>+'Commissioning &amp; Fees'!G48</f>
        <v>0</v>
      </c>
      <c r="F49" s="715"/>
      <c r="G49" s="715"/>
      <c r="H49" s="715"/>
      <c r="I49" s="715"/>
      <c r="J49" s="716">
        <f t="shared" si="1"/>
        <v>0</v>
      </c>
      <c r="P49" s="693">
        <f t="shared" si="3"/>
        <v>1</v>
      </c>
    </row>
    <row r="50" spans="1:16" x14ac:dyDescent="0.4">
      <c r="A50" s="694"/>
      <c r="B50" s="695"/>
      <c r="C50" s="738" t="s">
        <v>297</v>
      </c>
      <c r="D50" s="738"/>
      <c r="E50" s="733"/>
      <c r="F50" s="715">
        <f>+IFERROR(VLOOKUP($B49,'[1]Sum table'!$A:$E,4,FALSE),0)</f>
        <v>0</v>
      </c>
      <c r="G50" s="715">
        <f>+IFERROR(VLOOKUP($B49,'[1]Sum table'!$A:$E,5,FALSE),0)</f>
        <v>0</v>
      </c>
      <c r="H50" s="715"/>
      <c r="I50" s="715">
        <f>+IFERROR(VLOOKUP($B49,'[1]Sum table'!$A:$F,6,FALSE),0)</f>
        <v>0</v>
      </c>
      <c r="J50" s="716"/>
      <c r="P50" s="693">
        <f t="shared" si="3"/>
        <v>1</v>
      </c>
    </row>
    <row r="51" spans="1:16" x14ac:dyDescent="0.4">
      <c r="A51" s="709" t="s">
        <v>100</v>
      </c>
      <c r="B51" s="710" t="str">
        <f>+'Commissioning &amp; Fees'!B50</f>
        <v>ZK101.K216.Analysis code</v>
      </c>
      <c r="C51" s="711" t="s">
        <v>101</v>
      </c>
      <c r="D51" s="711"/>
      <c r="E51" s="713">
        <f>SUM(E52:E53)</f>
        <v>0</v>
      </c>
      <c r="F51" s="713">
        <f>SUM(F52:F53)</f>
        <v>0</v>
      </c>
      <c r="G51" s="713">
        <f>SUM(G52:G53)</f>
        <v>0</v>
      </c>
      <c r="H51" s="713">
        <f>+E51-F51-G51</f>
        <v>0</v>
      </c>
      <c r="I51" s="713">
        <f>SUM(I52:I53)</f>
        <v>0</v>
      </c>
      <c r="J51" s="714">
        <f>+H51-I51</f>
        <v>0</v>
      </c>
      <c r="P51" s="693">
        <f t="shared" si="3"/>
        <v>1</v>
      </c>
    </row>
    <row r="52" spans="1:16" x14ac:dyDescent="0.4">
      <c r="A52" s="694"/>
      <c r="B52" s="695" t="str">
        <f>+B51</f>
        <v>ZK101.K216.Analysis code</v>
      </c>
      <c r="C52" s="732">
        <f>+'Commissioning &amp; Fees'!C51</f>
        <v>0</v>
      </c>
      <c r="D52" s="732">
        <f>+'Commissioning &amp; Fees'!D51</f>
        <v>0</v>
      </c>
      <c r="E52" s="733">
        <f>+'Commissioning &amp; Fees'!G51</f>
        <v>0</v>
      </c>
      <c r="F52" s="715"/>
      <c r="G52" s="715"/>
      <c r="H52" s="715"/>
      <c r="I52" s="715"/>
      <c r="J52" s="716">
        <f t="shared" si="1"/>
        <v>0</v>
      </c>
      <c r="P52" s="693">
        <f t="shared" si="3"/>
        <v>1</v>
      </c>
    </row>
    <row r="53" spans="1:16" x14ac:dyDescent="0.4">
      <c r="A53" s="694"/>
      <c r="B53" s="695"/>
      <c r="C53" s="738" t="s">
        <v>297</v>
      </c>
      <c r="D53" s="738"/>
      <c r="E53" s="733"/>
      <c r="F53" s="715">
        <f>+IFERROR(VLOOKUP($B52,'[1]Sum table'!$A:$E,4,FALSE),0)</f>
        <v>0</v>
      </c>
      <c r="G53" s="715">
        <f>+IFERROR(VLOOKUP($B52,'[1]Sum table'!$A:$E,5,FALSE),0)</f>
        <v>0</v>
      </c>
      <c r="H53" s="715"/>
      <c r="I53" s="715">
        <f>+IFERROR(VLOOKUP($B52,'[1]Sum table'!$A:$F,6,FALSE),0)</f>
        <v>0</v>
      </c>
      <c r="J53" s="716"/>
      <c r="P53" s="693">
        <f t="shared" si="3"/>
        <v>1</v>
      </c>
    </row>
    <row r="54" spans="1:16" x14ac:dyDescent="0.4">
      <c r="A54" s="709" t="s">
        <v>102</v>
      </c>
      <c r="B54" s="710" t="str">
        <f>+'Commissioning &amp; Fees'!B53</f>
        <v>ZK101.K217.Analysis code</v>
      </c>
      <c r="C54" s="711" t="s">
        <v>103</v>
      </c>
      <c r="D54" s="711"/>
      <c r="E54" s="713">
        <f>SUM(E55:E56)</f>
        <v>0</v>
      </c>
      <c r="F54" s="713">
        <f>SUM(F55:F56)</f>
        <v>0</v>
      </c>
      <c r="G54" s="713">
        <f>SUM(G55:G56)</f>
        <v>0</v>
      </c>
      <c r="H54" s="713">
        <f>+E54-F54-G54</f>
        <v>0</v>
      </c>
      <c r="I54" s="713">
        <f>SUM(I55:I56)</f>
        <v>0</v>
      </c>
      <c r="J54" s="714">
        <f>+H54-I54</f>
        <v>0</v>
      </c>
      <c r="P54" s="693">
        <f t="shared" si="3"/>
        <v>1</v>
      </c>
    </row>
    <row r="55" spans="1:16" x14ac:dyDescent="0.4">
      <c r="A55" s="694"/>
      <c r="B55" s="695" t="str">
        <f>+B54</f>
        <v>ZK101.K217.Analysis code</v>
      </c>
      <c r="C55" s="732">
        <f>+'Commissioning &amp; Fees'!C54</f>
        <v>0</v>
      </c>
      <c r="D55" s="732">
        <f>+'Commissioning &amp; Fees'!D54</f>
        <v>0</v>
      </c>
      <c r="E55" s="733">
        <f>+'Commissioning &amp; Fees'!G54</f>
        <v>0</v>
      </c>
      <c r="F55" s="715"/>
      <c r="G55" s="715"/>
      <c r="H55" s="715"/>
      <c r="I55" s="715"/>
      <c r="J55" s="716">
        <f t="shared" si="1"/>
        <v>0</v>
      </c>
      <c r="P55" s="693">
        <f t="shared" si="3"/>
        <v>1</v>
      </c>
    </row>
    <row r="56" spans="1:16" x14ac:dyDescent="0.4">
      <c r="A56" s="694"/>
      <c r="B56" s="695"/>
      <c r="C56" s="738" t="s">
        <v>297</v>
      </c>
      <c r="D56" s="738"/>
      <c r="E56" s="733"/>
      <c r="F56" s="715">
        <f>+IFERROR(VLOOKUP($B55,'[1]Sum table'!$A:$E,4,FALSE),0)</f>
        <v>0</v>
      </c>
      <c r="G56" s="715">
        <f>+IFERROR(VLOOKUP($B55,'[1]Sum table'!$A:$E,5,FALSE),0)</f>
        <v>0</v>
      </c>
      <c r="H56" s="715"/>
      <c r="I56" s="715">
        <f>+IFERROR(VLOOKUP($B55,'[1]Sum table'!$A:$F,6,FALSE),0)</f>
        <v>0</v>
      </c>
      <c r="J56" s="716"/>
      <c r="P56" s="693">
        <f t="shared" si="3"/>
        <v>1</v>
      </c>
    </row>
    <row r="57" spans="1:16" x14ac:dyDescent="0.4">
      <c r="A57" s="709" t="s">
        <v>104</v>
      </c>
      <c r="B57" s="710" t="str">
        <f>+'Commissioning &amp; Fees'!B56</f>
        <v>ZK101.K218.Analysis code</v>
      </c>
      <c r="C57" s="711" t="s">
        <v>105</v>
      </c>
      <c r="D57" s="711"/>
      <c r="E57" s="713">
        <f>SUM(E58:E59)</f>
        <v>0</v>
      </c>
      <c r="F57" s="713">
        <f>SUM(F58:F59)</f>
        <v>0</v>
      </c>
      <c r="G57" s="713">
        <f>SUM(G58:G59)</f>
        <v>0</v>
      </c>
      <c r="H57" s="713">
        <f>+E57-F57-G57</f>
        <v>0</v>
      </c>
      <c r="I57" s="713">
        <f>SUM(I58:I59)</f>
        <v>0</v>
      </c>
      <c r="J57" s="714">
        <f>+H57-I57</f>
        <v>0</v>
      </c>
      <c r="P57" s="693">
        <f t="shared" si="3"/>
        <v>1</v>
      </c>
    </row>
    <row r="58" spans="1:16" x14ac:dyDescent="0.4">
      <c r="A58" s="694"/>
      <c r="B58" s="695" t="str">
        <f>+B57</f>
        <v>ZK101.K218.Analysis code</v>
      </c>
      <c r="C58" s="732">
        <f>+'Commissioning &amp; Fees'!C57</f>
        <v>0</v>
      </c>
      <c r="D58" s="732">
        <f>+'Commissioning &amp; Fees'!D57</f>
        <v>0</v>
      </c>
      <c r="E58" s="733">
        <f>+'Commissioning &amp; Fees'!G57</f>
        <v>0</v>
      </c>
      <c r="F58" s="715"/>
      <c r="G58" s="715"/>
      <c r="H58" s="715"/>
      <c r="I58" s="715"/>
      <c r="J58" s="716">
        <f t="shared" si="1"/>
        <v>0</v>
      </c>
      <c r="P58" s="693">
        <f t="shared" si="3"/>
        <v>1</v>
      </c>
    </row>
    <row r="59" spans="1:16" x14ac:dyDescent="0.4">
      <c r="A59" s="734"/>
      <c r="B59" s="735"/>
      <c r="C59" s="738" t="s">
        <v>297</v>
      </c>
      <c r="D59" s="738"/>
      <c r="E59" s="733"/>
      <c r="F59" s="715">
        <f>+IFERROR(VLOOKUP($B58,'[1]Sum table'!$A:$E,4,FALSE),0)</f>
        <v>0</v>
      </c>
      <c r="G59" s="715">
        <f>+IFERROR(VLOOKUP($B58,'[1]Sum table'!$A:$E,5,FALSE),0)</f>
        <v>0</v>
      </c>
      <c r="H59" s="715"/>
      <c r="I59" s="715">
        <f>+IFERROR(VLOOKUP($B58,'[1]Sum table'!$A:$F,6,FALSE),0)</f>
        <v>0</v>
      </c>
      <c r="J59" s="716"/>
      <c r="P59" s="693">
        <f t="shared" si="3"/>
        <v>1</v>
      </c>
    </row>
    <row r="60" spans="1:16" x14ac:dyDescent="0.4">
      <c r="A60" s="717" t="s">
        <v>106</v>
      </c>
      <c r="B60" s="710" t="str">
        <f>+'Commissioning &amp; Fees'!B59</f>
        <v>ZK101.K219.Analysis code</v>
      </c>
      <c r="C60" s="711" t="s">
        <v>107</v>
      </c>
      <c r="D60" s="711"/>
      <c r="E60" s="713">
        <f>SUM(E61:E62)</f>
        <v>0</v>
      </c>
      <c r="F60" s="713">
        <f>SUM(F61:F62)</f>
        <v>0</v>
      </c>
      <c r="G60" s="713">
        <f>SUM(G61:G62)</f>
        <v>0</v>
      </c>
      <c r="H60" s="713">
        <f>+E60-F60-G60</f>
        <v>0</v>
      </c>
      <c r="I60" s="713">
        <f>SUM(I61:I62)</f>
        <v>0</v>
      </c>
      <c r="J60" s="714">
        <f>+H60-I60</f>
        <v>0</v>
      </c>
      <c r="P60" s="693">
        <f t="shared" si="3"/>
        <v>1</v>
      </c>
    </row>
    <row r="61" spans="1:16" x14ac:dyDescent="0.4">
      <c r="A61" s="734"/>
      <c r="B61" s="735" t="str">
        <f>+B60</f>
        <v>ZK101.K219.Analysis code</v>
      </c>
      <c r="C61" s="732">
        <f>+'Commissioning &amp; Fees'!C60</f>
        <v>0</v>
      </c>
      <c r="D61" s="732">
        <f>+'Commissioning &amp; Fees'!D60</f>
        <v>0</v>
      </c>
      <c r="E61" s="733">
        <f>+'Commissioning &amp; Fees'!G60</f>
        <v>0</v>
      </c>
      <c r="F61" s="715"/>
      <c r="G61" s="715"/>
      <c r="H61" s="715"/>
      <c r="I61" s="715"/>
      <c r="J61" s="716">
        <f t="shared" si="1"/>
        <v>0</v>
      </c>
      <c r="P61" s="693">
        <f t="shared" si="3"/>
        <v>1</v>
      </c>
    </row>
    <row r="62" spans="1:16" x14ac:dyDescent="0.4">
      <c r="A62" s="734"/>
      <c r="B62" s="735"/>
      <c r="C62" s="738" t="s">
        <v>297</v>
      </c>
      <c r="D62" s="738"/>
      <c r="E62" s="733"/>
      <c r="F62" s="715">
        <f>+IFERROR(VLOOKUP($B61,'[1]Sum table'!$A:$E,4,FALSE),0)</f>
        <v>0</v>
      </c>
      <c r="G62" s="715">
        <f>+IFERROR(VLOOKUP($B61,'[1]Sum table'!$A:$E,5,FALSE),0)</f>
        <v>0</v>
      </c>
      <c r="H62" s="715"/>
      <c r="I62" s="715">
        <f>+IFERROR(VLOOKUP($B61,'[1]Sum table'!$A:$F,6,FALSE),0)</f>
        <v>0</v>
      </c>
      <c r="J62" s="716"/>
      <c r="P62" s="693">
        <f t="shared" si="3"/>
        <v>1</v>
      </c>
    </row>
    <row r="63" spans="1:16" x14ac:dyDescent="0.4">
      <c r="A63" s="709" t="s">
        <v>108</v>
      </c>
      <c r="B63" s="710" t="str">
        <f>+'Development R&amp;D'!B8</f>
        <v>ZK102.K201.Analysis code</v>
      </c>
      <c r="C63" s="711" t="s">
        <v>109</v>
      </c>
      <c r="D63" s="711"/>
      <c r="E63" s="718">
        <f>SUM(E64:E65)</f>
        <v>0</v>
      </c>
      <c r="F63" s="718">
        <f>SUM(F64:F85)</f>
        <v>0</v>
      </c>
      <c r="G63" s="718">
        <f>SUM(G64:G85)</f>
        <v>0</v>
      </c>
      <c r="H63" s="718">
        <f>+E63-F63-G63</f>
        <v>0</v>
      </c>
      <c r="I63" s="718">
        <f>SUM(I64:I85)</f>
        <v>0</v>
      </c>
      <c r="J63" s="714">
        <f>+H63-I63</f>
        <v>0</v>
      </c>
      <c r="P63" s="693">
        <f t="shared" si="3"/>
        <v>1</v>
      </c>
    </row>
    <row r="64" spans="1:16" x14ac:dyDescent="0.4">
      <c r="A64" s="694"/>
      <c r="B64" s="695"/>
      <c r="C64" s="719">
        <f>+'Development R&amp;D'!C9</f>
        <v>0</v>
      </c>
      <c r="D64" s="719" t="str">
        <f>+'Development R&amp;D'!D9</f>
        <v>Royalties</v>
      </c>
      <c r="E64" s="720">
        <f>+'Development R&amp;D'!G9</f>
        <v>0</v>
      </c>
      <c r="F64" s="696"/>
      <c r="G64" s="696"/>
      <c r="H64" s="696"/>
      <c r="I64" s="696"/>
      <c r="J64" s="697">
        <f t="shared" si="1"/>
        <v>0</v>
      </c>
      <c r="P64" s="693">
        <f t="shared" si="3"/>
        <v>1</v>
      </c>
    </row>
    <row r="65" spans="1:16" x14ac:dyDescent="0.4">
      <c r="A65" s="694"/>
      <c r="B65" s="695"/>
      <c r="C65" s="719">
        <f>+'Development R&amp;D'!C10</f>
        <v>0</v>
      </c>
      <c r="D65" s="719">
        <f>+'Development R&amp;D'!D10</f>
        <v>0</v>
      </c>
      <c r="E65" s="739">
        <f>+'Development R&amp;D'!G10</f>
        <v>0</v>
      </c>
      <c r="F65" s="715"/>
      <c r="G65" s="715"/>
      <c r="H65" s="715"/>
      <c r="I65" s="715"/>
      <c r="J65" s="716">
        <f t="shared" si="1"/>
        <v>0</v>
      </c>
      <c r="P65" s="693">
        <f t="shared" si="3"/>
        <v>1</v>
      </c>
    </row>
    <row r="66" spans="1:16" x14ac:dyDescent="0.4">
      <c r="A66" s="694"/>
      <c r="B66" s="695"/>
      <c r="C66" s="719">
        <f>+'Development R&amp;D'!C11</f>
        <v>0</v>
      </c>
      <c r="D66" s="719">
        <f>+'Development R&amp;D'!D11</f>
        <v>0</v>
      </c>
      <c r="E66" s="739">
        <f>+'Development R&amp;D'!G11</f>
        <v>0</v>
      </c>
      <c r="F66" s="715"/>
      <c r="G66" s="715"/>
      <c r="H66" s="715"/>
      <c r="I66" s="715"/>
      <c r="J66" s="716">
        <f t="shared" si="1"/>
        <v>0</v>
      </c>
      <c r="P66" s="693">
        <f t="shared" si="3"/>
        <v>1</v>
      </c>
    </row>
    <row r="67" spans="1:16" x14ac:dyDescent="0.4">
      <c r="A67" s="694"/>
      <c r="B67" s="695"/>
      <c r="C67" s="719">
        <f>+'Development R&amp;D'!C12</f>
        <v>0</v>
      </c>
      <c r="D67" s="719">
        <f>+'Development R&amp;D'!D12</f>
        <v>0</v>
      </c>
      <c r="E67" s="739">
        <f>+'Development R&amp;D'!G12</f>
        <v>0</v>
      </c>
      <c r="F67" s="715"/>
      <c r="G67" s="715"/>
      <c r="H67" s="715"/>
      <c r="I67" s="715"/>
      <c r="J67" s="716">
        <f t="shared" si="1"/>
        <v>0</v>
      </c>
      <c r="P67" s="693">
        <f t="shared" si="3"/>
        <v>1</v>
      </c>
    </row>
    <row r="68" spans="1:16" x14ac:dyDescent="0.4">
      <c r="A68" s="694"/>
      <c r="B68" s="695"/>
      <c r="C68" s="719">
        <f>+'Development R&amp;D'!C13</f>
        <v>0</v>
      </c>
      <c r="D68" s="719">
        <f>+'Development R&amp;D'!D13</f>
        <v>0</v>
      </c>
      <c r="E68" s="739">
        <f>+'Development R&amp;D'!G13</f>
        <v>0</v>
      </c>
      <c r="F68" s="715"/>
      <c r="G68" s="715"/>
      <c r="H68" s="715"/>
      <c r="I68" s="715"/>
      <c r="J68" s="716">
        <f t="shared" si="1"/>
        <v>0</v>
      </c>
      <c r="P68" s="693">
        <f t="shared" si="3"/>
        <v>1</v>
      </c>
    </row>
    <row r="69" spans="1:16" x14ac:dyDescent="0.4">
      <c r="A69" s="694"/>
      <c r="B69" s="695"/>
      <c r="C69" s="719">
        <f>+'Development R&amp;D'!C14</f>
        <v>0</v>
      </c>
      <c r="D69" s="719">
        <f>+'Development R&amp;D'!D14</f>
        <v>0</v>
      </c>
      <c r="E69" s="739">
        <f>+'Development R&amp;D'!G14</f>
        <v>0</v>
      </c>
      <c r="F69" s="715"/>
      <c r="G69" s="715"/>
      <c r="H69" s="715"/>
      <c r="I69" s="715"/>
      <c r="J69" s="716">
        <f t="shared" si="1"/>
        <v>0</v>
      </c>
      <c r="P69" s="693">
        <f t="shared" si="3"/>
        <v>1</v>
      </c>
    </row>
    <row r="70" spans="1:16" x14ac:dyDescent="0.4">
      <c r="A70" s="694"/>
      <c r="B70" s="695"/>
      <c r="C70" s="719">
        <f>+'Development R&amp;D'!C15</f>
        <v>0</v>
      </c>
      <c r="D70" s="719">
        <f>+'Development R&amp;D'!D15</f>
        <v>0</v>
      </c>
      <c r="E70" s="739">
        <f>+'Development R&amp;D'!G15</f>
        <v>0</v>
      </c>
      <c r="F70" s="715"/>
      <c r="G70" s="715"/>
      <c r="H70" s="715"/>
      <c r="I70" s="715"/>
      <c r="J70" s="716">
        <f t="shared" si="1"/>
        <v>0</v>
      </c>
      <c r="P70" s="693">
        <f t="shared" si="3"/>
        <v>1</v>
      </c>
    </row>
    <row r="71" spans="1:16" x14ac:dyDescent="0.4">
      <c r="A71" s="694"/>
      <c r="B71" s="695"/>
      <c r="C71" s="719">
        <f>+'Development R&amp;D'!C16</f>
        <v>0</v>
      </c>
      <c r="D71" s="719">
        <f>+'Development R&amp;D'!D16</f>
        <v>0</v>
      </c>
      <c r="E71" s="739">
        <f>+'Development R&amp;D'!G16</f>
        <v>0</v>
      </c>
      <c r="F71" s="715"/>
      <c r="G71" s="715"/>
      <c r="H71" s="715"/>
      <c r="I71" s="715"/>
      <c r="J71" s="716">
        <f t="shared" si="1"/>
        <v>0</v>
      </c>
      <c r="P71" s="693">
        <f t="shared" si="3"/>
        <v>1</v>
      </c>
    </row>
    <row r="72" spans="1:16" x14ac:dyDescent="0.4">
      <c r="A72" s="694"/>
      <c r="B72" s="695"/>
      <c r="C72" s="719">
        <f>+'Development R&amp;D'!C17</f>
        <v>0</v>
      </c>
      <c r="D72" s="719">
        <f>+'Development R&amp;D'!D17</f>
        <v>0</v>
      </c>
      <c r="E72" s="739">
        <f>+'Development R&amp;D'!G17</f>
        <v>0</v>
      </c>
      <c r="F72" s="715"/>
      <c r="G72" s="715"/>
      <c r="H72" s="715"/>
      <c r="I72" s="715"/>
      <c r="J72" s="716">
        <f t="shared" si="1"/>
        <v>0</v>
      </c>
      <c r="P72" s="693">
        <f t="shared" si="3"/>
        <v>1</v>
      </c>
    </row>
    <row r="73" spans="1:16" x14ac:dyDescent="0.4">
      <c r="A73" s="694"/>
      <c r="B73" s="695"/>
      <c r="C73" s="719">
        <f>+'Development R&amp;D'!C18</f>
        <v>0</v>
      </c>
      <c r="D73" s="719">
        <f>+'Development R&amp;D'!D18</f>
        <v>0</v>
      </c>
      <c r="E73" s="739">
        <f>+'Development R&amp;D'!G18</f>
        <v>0</v>
      </c>
      <c r="F73" s="715"/>
      <c r="G73" s="715"/>
      <c r="H73" s="715"/>
      <c r="I73" s="715"/>
      <c r="J73" s="716">
        <f t="shared" si="1"/>
        <v>0</v>
      </c>
      <c r="P73" s="693">
        <f t="shared" si="3"/>
        <v>1</v>
      </c>
    </row>
    <row r="74" spans="1:16" x14ac:dyDescent="0.4">
      <c r="A74" s="694"/>
      <c r="B74" s="695"/>
      <c r="C74" s="719">
        <f>+'Development R&amp;D'!C19</f>
        <v>0</v>
      </c>
      <c r="D74" s="719">
        <f>+'Development R&amp;D'!D19</f>
        <v>0</v>
      </c>
      <c r="E74" s="739">
        <f>+'Development R&amp;D'!G19</f>
        <v>0</v>
      </c>
      <c r="F74" s="715"/>
      <c r="G74" s="715"/>
      <c r="H74" s="715"/>
      <c r="I74" s="715"/>
      <c r="J74" s="716">
        <f t="shared" si="1"/>
        <v>0</v>
      </c>
      <c r="P74" s="693">
        <f t="shared" si="3"/>
        <v>1</v>
      </c>
    </row>
    <row r="75" spans="1:16" x14ac:dyDescent="0.4">
      <c r="A75" s="694"/>
      <c r="B75" s="695"/>
      <c r="C75" s="719">
        <f>+'Development R&amp;D'!C20</f>
        <v>0</v>
      </c>
      <c r="D75" s="719">
        <f>+'Development R&amp;D'!D20</f>
        <v>0</v>
      </c>
      <c r="E75" s="739">
        <f>+'Development R&amp;D'!G20</f>
        <v>0</v>
      </c>
      <c r="F75" s="715"/>
      <c r="G75" s="715"/>
      <c r="H75" s="715"/>
      <c r="I75" s="715"/>
      <c r="J75" s="716">
        <f t="shared" ref="J75:J140" si="4">+E75-F75-G75-I75</f>
        <v>0</v>
      </c>
      <c r="P75" s="693">
        <f t="shared" si="3"/>
        <v>1</v>
      </c>
    </row>
    <row r="76" spans="1:16" x14ac:dyDescent="0.4">
      <c r="A76" s="694"/>
      <c r="B76" s="695"/>
      <c r="C76" s="719">
        <f>+'Development R&amp;D'!C21</f>
        <v>0</v>
      </c>
      <c r="D76" s="719">
        <f>+'Development R&amp;D'!D21</f>
        <v>0</v>
      </c>
      <c r="E76" s="739">
        <f>+'Development R&amp;D'!G21</f>
        <v>0</v>
      </c>
      <c r="F76" s="715"/>
      <c r="G76" s="715"/>
      <c r="H76" s="715"/>
      <c r="I76" s="715"/>
      <c r="J76" s="716">
        <f t="shared" si="4"/>
        <v>0</v>
      </c>
      <c r="P76" s="693">
        <f t="shared" si="3"/>
        <v>1</v>
      </c>
    </row>
    <row r="77" spans="1:16" x14ac:dyDescent="0.4">
      <c r="A77" s="694"/>
      <c r="B77" s="695"/>
      <c r="C77" s="719">
        <f>+'Development R&amp;D'!C22</f>
        <v>0</v>
      </c>
      <c r="D77" s="719">
        <f>+'Development R&amp;D'!D22</f>
        <v>0</v>
      </c>
      <c r="E77" s="739">
        <f>+'Development R&amp;D'!G22</f>
        <v>0</v>
      </c>
      <c r="F77" s="715"/>
      <c r="G77" s="715"/>
      <c r="H77" s="715"/>
      <c r="I77" s="715"/>
      <c r="J77" s="716">
        <f t="shared" si="4"/>
        <v>0</v>
      </c>
      <c r="P77" s="693">
        <f t="shared" si="3"/>
        <v>1</v>
      </c>
    </row>
    <row r="78" spans="1:16" x14ac:dyDescent="0.4">
      <c r="A78" s="694"/>
      <c r="B78" s="695"/>
      <c r="C78" s="719">
        <f>+'Development R&amp;D'!C23</f>
        <v>0</v>
      </c>
      <c r="D78" s="719">
        <f>+'Development R&amp;D'!D23</f>
        <v>0</v>
      </c>
      <c r="E78" s="739">
        <f>+'Development R&amp;D'!G23</f>
        <v>0</v>
      </c>
      <c r="F78" s="715"/>
      <c r="G78" s="715"/>
      <c r="H78" s="715"/>
      <c r="I78" s="715"/>
      <c r="J78" s="716">
        <f t="shared" si="4"/>
        <v>0</v>
      </c>
      <c r="P78" s="693">
        <f t="shared" si="3"/>
        <v>1</v>
      </c>
    </row>
    <row r="79" spans="1:16" x14ac:dyDescent="0.4">
      <c r="A79" s="694"/>
      <c r="B79" s="695"/>
      <c r="C79" s="719">
        <f>+'Development R&amp;D'!C24</f>
        <v>0</v>
      </c>
      <c r="D79" s="719">
        <f>+'Development R&amp;D'!D24</f>
        <v>0</v>
      </c>
      <c r="E79" s="739">
        <f>+'Development R&amp;D'!G24</f>
        <v>0</v>
      </c>
      <c r="F79" s="715"/>
      <c r="G79" s="715"/>
      <c r="H79" s="715"/>
      <c r="I79" s="715"/>
      <c r="J79" s="716">
        <f t="shared" si="4"/>
        <v>0</v>
      </c>
      <c r="P79" s="693">
        <f t="shared" si="3"/>
        <v>1</v>
      </c>
    </row>
    <row r="80" spans="1:16" x14ac:dyDescent="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f>+IFERROR(VLOOKUP(#REF!,#REF!,3,FALSE)+VLOOKUP(#REF!,#REF!,6,FALSE),0)</f>
        <v>0</v>
      </c>
      <c r="J80" s="716">
        <f t="shared" si="4"/>
        <v>0</v>
      </c>
      <c r="P80" s="693">
        <f t="shared" si="3"/>
        <v>1</v>
      </c>
    </row>
    <row r="81" spans="1:16" x14ac:dyDescent="0.4">
      <c r="A81" s="694"/>
      <c r="B81" s="695"/>
      <c r="C81" s="719">
        <f>+'Development R&amp;D'!C26</f>
        <v>0</v>
      </c>
      <c r="D81" s="719">
        <f>+'Development R&amp;D'!D26</f>
        <v>0</v>
      </c>
      <c r="E81" s="739">
        <f>+'Development R&amp;D'!G26</f>
        <v>0</v>
      </c>
      <c r="F81" s="715"/>
      <c r="G81" s="715"/>
      <c r="H81" s="715"/>
      <c r="I81" s="715"/>
      <c r="J81" s="716">
        <f t="shared" si="4"/>
        <v>0</v>
      </c>
      <c r="P81" s="693">
        <f t="shared" si="3"/>
        <v>1</v>
      </c>
    </row>
    <row r="82" spans="1:16" x14ac:dyDescent="0.4">
      <c r="A82" s="694"/>
      <c r="B82" s="695"/>
      <c r="C82" s="719">
        <f>+'Development R&amp;D'!C27</f>
        <v>0</v>
      </c>
      <c r="D82" s="719">
        <f>+'Development R&amp;D'!D27</f>
        <v>0</v>
      </c>
      <c r="E82" s="739">
        <f>+'Development R&amp;D'!G27</f>
        <v>0</v>
      </c>
      <c r="F82" s="715"/>
      <c r="G82" s="715"/>
      <c r="H82" s="715"/>
      <c r="I82" s="715"/>
      <c r="J82" s="716">
        <f t="shared" si="4"/>
        <v>0</v>
      </c>
      <c r="P82" s="693">
        <f t="shared" si="3"/>
        <v>1</v>
      </c>
    </row>
    <row r="83" spans="1:16" x14ac:dyDescent="0.4">
      <c r="A83" s="694"/>
      <c r="B83" s="695"/>
      <c r="C83" s="719">
        <f>+'Development R&amp;D'!C28</f>
        <v>0</v>
      </c>
      <c r="D83" s="719">
        <f>+'Development R&amp;D'!D28</f>
        <v>0</v>
      </c>
      <c r="E83" s="739">
        <f>+'Development R&amp;D'!G28</f>
        <v>0</v>
      </c>
      <c r="F83" s="715"/>
      <c r="G83" s="715"/>
      <c r="H83" s="715"/>
      <c r="I83" s="715"/>
      <c r="J83" s="716">
        <f t="shared" si="4"/>
        <v>0</v>
      </c>
      <c r="P83" s="693">
        <f t="shared" si="3"/>
        <v>1</v>
      </c>
    </row>
    <row r="84" spans="1:16" x14ac:dyDescent="0.4">
      <c r="A84" s="694"/>
      <c r="B84" s="695" t="str">
        <f>+B63</f>
        <v>ZK102.K201.Analysis code</v>
      </c>
      <c r="C84" s="719">
        <f>+'Development R&amp;D'!C29</f>
        <v>0</v>
      </c>
      <c r="D84" s="719">
        <f>+'Development R&amp;D'!D29</f>
        <v>0</v>
      </c>
      <c r="E84" s="739">
        <f>+'Development R&amp;D'!G29</f>
        <v>0</v>
      </c>
      <c r="F84" s="715"/>
      <c r="G84" s="715"/>
      <c r="H84" s="715"/>
      <c r="I84" s="715"/>
      <c r="J84" s="716">
        <f t="shared" si="4"/>
        <v>0</v>
      </c>
      <c r="P84" s="693">
        <f t="shared" si="3"/>
        <v>1</v>
      </c>
    </row>
    <row r="85" spans="1:16" x14ac:dyDescent="0.4">
      <c r="A85" s="734"/>
      <c r="B85" s="735"/>
      <c r="C85" s="736" t="s">
        <v>297</v>
      </c>
      <c r="D85" s="736"/>
      <c r="E85" s="739"/>
      <c r="F85" s="715">
        <f>+IFERROR(VLOOKUP($B84,'[1]Sum table'!$A:$E,4,FALSE),0)</f>
        <v>0</v>
      </c>
      <c r="G85" s="715">
        <f>+IFERROR(VLOOKUP($B84,'[1]Sum table'!$A:$E,5,FALSE),0)</f>
        <v>0</v>
      </c>
      <c r="H85" s="715"/>
      <c r="I85" s="715">
        <f>+IFERROR(VLOOKUP($B84,'[1]Sum table'!$A:$F,6,FALSE),0)</f>
        <v>0</v>
      </c>
      <c r="J85" s="716"/>
      <c r="P85" s="693">
        <f t="shared" si="3"/>
        <v>1</v>
      </c>
    </row>
    <row r="86" spans="1:16" x14ac:dyDescent="0.4">
      <c r="A86" s="709" t="s">
        <v>112</v>
      </c>
      <c r="B86" s="710" t="str">
        <f>+'Development R&amp;D'!B31</f>
        <v>ZK102.K115.Analysis code</v>
      </c>
      <c r="C86" s="711" t="s">
        <v>113</v>
      </c>
      <c r="D86" s="711"/>
      <c r="E86" s="718">
        <f>SUM(E87:E90)</f>
        <v>0</v>
      </c>
      <c r="F86" s="718">
        <f>SUM(F87:F90)</f>
        <v>0</v>
      </c>
      <c r="G86" s="718">
        <f>SUM(G87:G90)</f>
        <v>0</v>
      </c>
      <c r="H86" s="718">
        <f>+E86-F86-G86</f>
        <v>0</v>
      </c>
      <c r="I86" s="718">
        <f>SUM(I87:I90)</f>
        <v>0</v>
      </c>
      <c r="J86" s="714">
        <f>+H86-I86</f>
        <v>0</v>
      </c>
      <c r="P86" s="693">
        <f t="shared" si="3"/>
        <v>1</v>
      </c>
    </row>
    <row r="87" spans="1:16" x14ac:dyDescent="0.4">
      <c r="A87" s="694"/>
      <c r="B87" s="695"/>
      <c r="C87" s="719">
        <f>+'Development R&amp;D'!C32</f>
        <v>0</v>
      </c>
      <c r="D87" s="719">
        <f>+'Development R&amp;D'!D32</f>
        <v>0</v>
      </c>
      <c r="E87" s="720">
        <f>+'Development R&amp;D'!G32</f>
        <v>0</v>
      </c>
      <c r="F87" s="696"/>
      <c r="G87" s="700"/>
      <c r="H87" s="700"/>
      <c r="I87" s="700"/>
      <c r="J87" s="701">
        <f t="shared" si="4"/>
        <v>0</v>
      </c>
      <c r="P87" s="693">
        <f t="shared" si="3"/>
        <v>1</v>
      </c>
    </row>
    <row r="88" spans="1:16" x14ac:dyDescent="0.4">
      <c r="A88" s="694"/>
      <c r="B88" s="695"/>
      <c r="C88" s="719">
        <f>+'Development R&amp;D'!C33</f>
        <v>0</v>
      </c>
      <c r="D88" s="719">
        <f>+'Development R&amp;D'!D33</f>
        <v>0</v>
      </c>
      <c r="E88" s="739">
        <f>+'Development R&amp;D'!G33</f>
        <v>0</v>
      </c>
      <c r="F88" s="722"/>
      <c r="G88" s="722"/>
      <c r="H88" s="722"/>
      <c r="I88" s="722"/>
      <c r="J88" s="723">
        <f t="shared" si="4"/>
        <v>0</v>
      </c>
      <c r="P88" s="693">
        <f t="shared" si="3"/>
        <v>1</v>
      </c>
    </row>
    <row r="89" spans="1:16" x14ac:dyDescent="0.4">
      <c r="A89" s="694"/>
      <c r="B89" s="695" t="str">
        <f>+B86</f>
        <v>ZK102.K115.Analysis code</v>
      </c>
      <c r="C89" s="719">
        <f>+'Development R&amp;D'!C34</f>
        <v>0</v>
      </c>
      <c r="D89" s="719">
        <f>+'Development R&amp;D'!D34</f>
        <v>0</v>
      </c>
      <c r="E89" s="739">
        <f>+'Development R&amp;D'!G34</f>
        <v>0</v>
      </c>
      <c r="F89" s="722"/>
      <c r="G89" s="722"/>
      <c r="H89" s="722"/>
      <c r="I89" s="722"/>
      <c r="J89" s="723">
        <f t="shared" si="4"/>
        <v>0</v>
      </c>
      <c r="P89" s="693">
        <f t="shared" si="3"/>
        <v>1</v>
      </c>
    </row>
    <row r="90" spans="1:16" x14ac:dyDescent="0.4">
      <c r="A90" s="734"/>
      <c r="B90" s="735"/>
      <c r="C90" s="738" t="s">
        <v>297</v>
      </c>
      <c r="D90" s="738"/>
      <c r="E90" s="739"/>
      <c r="F90" s="715">
        <f>+IFERROR(VLOOKUP($B89,'[1]Sum table'!$A:$E,4,FALSE),0)</f>
        <v>0</v>
      </c>
      <c r="G90" s="715">
        <f>+IFERROR(VLOOKUP($B89,'[1]Sum table'!$A:$E,5,FALSE),0)</f>
        <v>0</v>
      </c>
      <c r="H90" s="715"/>
      <c r="I90" s="715">
        <f>+IFERROR(VLOOKUP($B89,'[1]Sum table'!$A:$F,6,FALSE),0)</f>
        <v>0</v>
      </c>
      <c r="J90" s="716"/>
      <c r="P90" s="693">
        <f t="shared" si="3"/>
        <v>1</v>
      </c>
    </row>
    <row r="91" spans="1:16" x14ac:dyDescent="0.4">
      <c r="A91" s="709" t="s">
        <v>110</v>
      </c>
      <c r="B91" s="710" t="str">
        <f>+'Development R&amp;D'!B36</f>
        <v>ZK102.K116.Analysis code</v>
      </c>
      <c r="C91" s="711" t="s">
        <v>111</v>
      </c>
      <c r="D91" s="711"/>
      <c r="E91" s="713">
        <f>SUM(E92:E95)</f>
        <v>0</v>
      </c>
      <c r="F91" s="713">
        <f>SUM(F92:F95)</f>
        <v>0</v>
      </c>
      <c r="G91" s="713">
        <f>SUM(G92:G95)</f>
        <v>0</v>
      </c>
      <c r="H91" s="713">
        <f>+E91-F91-G91</f>
        <v>0</v>
      </c>
      <c r="I91" s="713">
        <f>SUM(I92:I95)</f>
        <v>0</v>
      </c>
      <c r="J91" s="714">
        <f>+H91-I91</f>
        <v>0</v>
      </c>
      <c r="P91" s="693">
        <f t="shared" si="3"/>
        <v>1</v>
      </c>
    </row>
    <row r="92" spans="1:16" x14ac:dyDescent="0.4">
      <c r="A92" s="694"/>
      <c r="B92" s="695"/>
      <c r="C92" s="719">
        <f>+'Development R&amp;D'!C37</f>
        <v>0</v>
      </c>
      <c r="D92" s="719">
        <f>+'Development R&amp;D'!D37</f>
        <v>0</v>
      </c>
      <c r="E92" s="739">
        <f>+'Development R&amp;D'!G37</f>
        <v>0</v>
      </c>
      <c r="F92" s="715"/>
      <c r="G92" s="722"/>
      <c r="H92" s="722"/>
      <c r="I92" s="722"/>
      <c r="J92" s="723">
        <f t="shared" si="4"/>
        <v>0</v>
      </c>
      <c r="P92" s="693">
        <f t="shared" si="3"/>
        <v>1</v>
      </c>
    </row>
    <row r="93" spans="1:16" x14ac:dyDescent="0.4">
      <c r="A93" s="694"/>
      <c r="B93" s="695"/>
      <c r="C93" s="719">
        <f>+'Development R&amp;D'!C38</f>
        <v>0</v>
      </c>
      <c r="D93" s="719">
        <f>+'Development R&amp;D'!D38</f>
        <v>0</v>
      </c>
      <c r="E93" s="739">
        <f>+'Development R&amp;D'!G38</f>
        <v>0</v>
      </c>
      <c r="F93" s="722"/>
      <c r="G93" s="722"/>
      <c r="H93" s="722"/>
      <c r="I93" s="722"/>
      <c r="J93" s="723">
        <f t="shared" si="4"/>
        <v>0</v>
      </c>
      <c r="P93" s="693">
        <f t="shared" ref="P93:P156" si="5">+IF(SUM(E93:I93)=0,1,0)</f>
        <v>1</v>
      </c>
    </row>
    <row r="94" spans="1:16" x14ac:dyDescent="0.4">
      <c r="A94" s="694"/>
      <c r="B94" s="695" t="str">
        <f>+B91</f>
        <v>ZK102.K116.Analysis code</v>
      </c>
      <c r="C94" s="719">
        <f>+'Development R&amp;D'!C39</f>
        <v>0</v>
      </c>
      <c r="D94" s="719">
        <f>+'Development R&amp;D'!D39</f>
        <v>0</v>
      </c>
      <c r="E94" s="739">
        <f>+'Development R&amp;D'!G39</f>
        <v>0</v>
      </c>
      <c r="F94" s="715"/>
      <c r="G94" s="715"/>
      <c r="H94" s="715"/>
      <c r="I94" s="715"/>
      <c r="J94" s="716">
        <f t="shared" si="4"/>
        <v>0</v>
      </c>
      <c r="P94" s="693">
        <f t="shared" si="5"/>
        <v>1</v>
      </c>
    </row>
    <row r="95" spans="1:16" x14ac:dyDescent="0.4">
      <c r="A95" s="734"/>
      <c r="B95" s="735"/>
      <c r="C95" s="738" t="s">
        <v>297</v>
      </c>
      <c r="D95" s="738"/>
      <c r="E95" s="739"/>
      <c r="F95" s="715">
        <f>+IFERROR(VLOOKUP($B94,'[1]Sum table'!$A:$E,4,FALSE),0)</f>
        <v>0</v>
      </c>
      <c r="G95" s="715">
        <f>+IFERROR(VLOOKUP($B94,'[1]Sum table'!$A:$E,5,FALSE),0)</f>
        <v>0</v>
      </c>
      <c r="H95" s="715"/>
      <c r="I95" s="715">
        <f>+IFERROR(VLOOKUP($B94,'[1]Sum table'!$A:$F,6,FALSE),0)</f>
        <v>0</v>
      </c>
      <c r="J95" s="716"/>
      <c r="P95" s="693">
        <f t="shared" si="5"/>
        <v>1</v>
      </c>
    </row>
    <row r="96" spans="1:16" x14ac:dyDescent="0.4">
      <c r="A96" s="709" t="s">
        <v>114</v>
      </c>
      <c r="B96" s="710" t="str">
        <f>+'Development R&amp;D'!B41</f>
        <v>ZK102.K202.Analysis code</v>
      </c>
      <c r="C96" s="711" t="s">
        <v>115</v>
      </c>
      <c r="D96" s="711"/>
      <c r="E96" s="713">
        <f>SUM(E97:E100)</f>
        <v>0</v>
      </c>
      <c r="F96" s="713">
        <f>SUM(F97:F100)</f>
        <v>0</v>
      </c>
      <c r="G96" s="713">
        <f>SUM(G97:G100)</f>
        <v>0</v>
      </c>
      <c r="H96" s="713">
        <f>+E96-F96-G96</f>
        <v>0</v>
      </c>
      <c r="I96" s="713">
        <f>SUM(I97:I100)</f>
        <v>0</v>
      </c>
      <c r="J96" s="714">
        <f>+H96-I96</f>
        <v>0</v>
      </c>
      <c r="P96" s="693">
        <f t="shared" si="5"/>
        <v>1</v>
      </c>
    </row>
    <row r="97" spans="1:16" x14ac:dyDescent="0.4">
      <c r="A97" s="698"/>
      <c r="B97" s="699"/>
      <c r="C97" s="719">
        <f>+'Development R&amp;D'!C42</f>
        <v>0</v>
      </c>
      <c r="D97" s="719">
        <f>+'Development R&amp;D'!D42</f>
        <v>0</v>
      </c>
      <c r="E97" s="739">
        <f>+'Development R&amp;D'!G42</f>
        <v>0</v>
      </c>
      <c r="F97" s="715"/>
      <c r="G97" s="722"/>
      <c r="H97" s="722"/>
      <c r="I97" s="722"/>
      <c r="J97" s="723">
        <f t="shared" si="4"/>
        <v>0</v>
      </c>
      <c r="P97" s="693">
        <f t="shared" si="5"/>
        <v>1</v>
      </c>
    </row>
    <row r="98" spans="1:16" x14ac:dyDescent="0.4">
      <c r="A98" s="694"/>
      <c r="B98" s="695"/>
      <c r="C98" s="719">
        <f>+'Development R&amp;D'!C43</f>
        <v>0</v>
      </c>
      <c r="D98" s="719">
        <f>+'Development R&amp;D'!D43</f>
        <v>0</v>
      </c>
      <c r="E98" s="739">
        <f>+'Development R&amp;D'!G43</f>
        <v>0</v>
      </c>
      <c r="F98" s="722"/>
      <c r="G98" s="722"/>
      <c r="H98" s="722"/>
      <c r="I98" s="722"/>
      <c r="J98" s="723">
        <f t="shared" si="4"/>
        <v>0</v>
      </c>
      <c r="P98" s="693">
        <f t="shared" si="5"/>
        <v>1</v>
      </c>
    </row>
    <row r="99" spans="1:16" x14ac:dyDescent="0.4">
      <c r="A99" s="698"/>
      <c r="B99" s="695" t="str">
        <f>+B96</f>
        <v>ZK102.K202.Analysis code</v>
      </c>
      <c r="C99" s="719">
        <f>+'Development R&amp;D'!C44</f>
        <v>0</v>
      </c>
      <c r="D99" s="719">
        <f>+'Development R&amp;D'!D44</f>
        <v>0</v>
      </c>
      <c r="E99" s="739">
        <f>+'Development R&amp;D'!G44</f>
        <v>0</v>
      </c>
      <c r="F99" s="722"/>
      <c r="G99" s="722"/>
      <c r="H99" s="722"/>
      <c r="I99" s="722"/>
      <c r="J99" s="723">
        <f t="shared" si="4"/>
        <v>0</v>
      </c>
      <c r="P99" s="693">
        <f t="shared" si="5"/>
        <v>1</v>
      </c>
    </row>
    <row r="100" spans="1:16" x14ac:dyDescent="0.4">
      <c r="A100" s="694"/>
      <c r="B100" s="695"/>
      <c r="C100" s="738" t="s">
        <v>297</v>
      </c>
      <c r="D100" s="738"/>
      <c r="E100" s="739"/>
      <c r="F100" s="715">
        <f>+IFERROR(VLOOKUP($B99,'[1]Sum table'!$A:$E,4,FALSE),0)</f>
        <v>0</v>
      </c>
      <c r="G100" s="715">
        <f>+IFERROR(VLOOKUP($B99,'[1]Sum table'!$A:$E,5,FALSE),0)</f>
        <v>0</v>
      </c>
      <c r="H100" s="715"/>
      <c r="I100" s="715">
        <f>+IFERROR(VLOOKUP($B99,'[1]Sum table'!$A:$F,6,FALSE),0)</f>
        <v>0</v>
      </c>
      <c r="J100" s="716"/>
      <c r="P100" s="693">
        <f t="shared" si="5"/>
        <v>1</v>
      </c>
    </row>
    <row r="101" spans="1:16" x14ac:dyDescent="0.4">
      <c r="A101" s="709" t="s">
        <v>116</v>
      </c>
      <c r="B101" s="710" t="str">
        <f>+'Development R&amp;D'!B46</f>
        <v>ZK102.K203.Analysis code</v>
      </c>
      <c r="C101" s="711" t="s">
        <v>117</v>
      </c>
      <c r="D101" s="711"/>
      <c r="E101" s="713">
        <f>SUM(E102:E105)</f>
        <v>0</v>
      </c>
      <c r="F101" s="713">
        <f>SUM(F102:F105)</f>
        <v>0</v>
      </c>
      <c r="G101" s="713">
        <f>SUM(G102:G105)</f>
        <v>0</v>
      </c>
      <c r="H101" s="713">
        <f>+E101-F101-G101</f>
        <v>0</v>
      </c>
      <c r="I101" s="713">
        <f>SUM(I102:I105)</f>
        <v>0</v>
      </c>
      <c r="J101" s="714">
        <f>+H101-I101</f>
        <v>0</v>
      </c>
      <c r="P101" s="693">
        <f t="shared" si="5"/>
        <v>1</v>
      </c>
    </row>
    <row r="102" spans="1:16" x14ac:dyDescent="0.4">
      <c r="A102" s="698"/>
      <c r="B102" s="699"/>
      <c r="C102" s="719">
        <f>+'Development R&amp;D'!C47</f>
        <v>0</v>
      </c>
      <c r="D102" s="719">
        <f>+'Development R&amp;D'!D47</f>
        <v>0</v>
      </c>
      <c r="E102" s="739">
        <f>+'Development R&amp;D'!G47</f>
        <v>0</v>
      </c>
      <c r="F102" s="715"/>
      <c r="G102" s="715"/>
      <c r="H102" s="715"/>
      <c r="I102" s="715"/>
      <c r="J102" s="716">
        <f t="shared" si="4"/>
        <v>0</v>
      </c>
      <c r="P102" s="693">
        <f t="shared" si="5"/>
        <v>1</v>
      </c>
    </row>
    <row r="103" spans="1:16" x14ac:dyDescent="0.4">
      <c r="A103" s="698"/>
      <c r="B103" s="699"/>
      <c r="C103" s="719">
        <f>+'Development R&amp;D'!C48</f>
        <v>0</v>
      </c>
      <c r="D103" s="719">
        <f>+'Development R&amp;D'!D48</f>
        <v>0</v>
      </c>
      <c r="E103" s="739">
        <f>+'Development R&amp;D'!G48</f>
        <v>0</v>
      </c>
      <c r="F103" s="722"/>
      <c r="G103" s="722"/>
      <c r="H103" s="722"/>
      <c r="I103" s="722"/>
      <c r="J103" s="723">
        <f t="shared" si="4"/>
        <v>0</v>
      </c>
      <c r="P103" s="693">
        <f t="shared" si="5"/>
        <v>1</v>
      </c>
    </row>
    <row r="104" spans="1:16" x14ac:dyDescent="0.4">
      <c r="A104" s="694"/>
      <c r="B104" s="695" t="str">
        <f>+B101</f>
        <v>ZK102.K203.Analysis code</v>
      </c>
      <c r="C104" s="719">
        <f>+'Development R&amp;D'!C49</f>
        <v>0</v>
      </c>
      <c r="D104" s="719">
        <f>+'Development R&amp;D'!D49</f>
        <v>0</v>
      </c>
      <c r="E104" s="739">
        <f>+'Development R&amp;D'!G49</f>
        <v>0</v>
      </c>
      <c r="F104" s="722"/>
      <c r="G104" s="722"/>
      <c r="H104" s="722"/>
      <c r="I104" s="722"/>
      <c r="J104" s="723">
        <f t="shared" si="4"/>
        <v>0</v>
      </c>
      <c r="P104" s="693">
        <f t="shared" si="5"/>
        <v>1</v>
      </c>
    </row>
    <row r="105" spans="1:16" x14ac:dyDescent="0.4">
      <c r="A105" s="694"/>
      <c r="B105" s="695"/>
      <c r="C105" s="738" t="s">
        <v>297</v>
      </c>
      <c r="D105" s="738"/>
      <c r="E105" s="739"/>
      <c r="F105" s="715">
        <f>+IFERROR(VLOOKUP($B104,'[1]Sum table'!$A:$E,4,FALSE),0)</f>
        <v>0</v>
      </c>
      <c r="G105" s="715">
        <f>+IFERROR(VLOOKUP($B104,'[1]Sum table'!$A:$E,5,FALSE),0)</f>
        <v>0</v>
      </c>
      <c r="H105" s="715"/>
      <c r="I105" s="715">
        <f>+IFERROR(VLOOKUP($B104,'[1]Sum table'!$A:$F,6,FALSE),0)</f>
        <v>0</v>
      </c>
      <c r="J105" s="716"/>
      <c r="P105" s="693">
        <f t="shared" si="5"/>
        <v>1</v>
      </c>
    </row>
    <row r="106" spans="1:16" x14ac:dyDescent="0.4">
      <c r="A106" s="709" t="s">
        <v>313</v>
      </c>
      <c r="B106" s="710" t="str">
        <f>+'Development R&amp;D'!B51</f>
        <v>ZK102.K117.Analysis code</v>
      </c>
      <c r="C106" s="711" t="s">
        <v>5091</v>
      </c>
      <c r="D106" s="711"/>
      <c r="E106" s="713">
        <f>SUM(E107:E109)</f>
        <v>0</v>
      </c>
      <c r="F106" s="713">
        <f>SUM(F107:F109)</f>
        <v>0</v>
      </c>
      <c r="G106" s="713">
        <f>SUM(G107:G109)</f>
        <v>0</v>
      </c>
      <c r="H106" s="713">
        <f>+E106-F106-G106</f>
        <v>0</v>
      </c>
      <c r="I106" s="713">
        <f>SUM(I107:I109)</f>
        <v>0</v>
      </c>
      <c r="J106" s="714">
        <f>+H106-I106</f>
        <v>0</v>
      </c>
      <c r="P106" s="693">
        <f t="shared" si="5"/>
        <v>1</v>
      </c>
    </row>
    <row r="107" spans="1:16" x14ac:dyDescent="0.4">
      <c r="A107" s="694"/>
      <c r="B107" s="695"/>
      <c r="C107" s="719">
        <f>+'Development R&amp;D'!C52</f>
        <v>0</v>
      </c>
      <c r="D107" s="719">
        <f>+'Development R&amp;D'!D52</f>
        <v>0</v>
      </c>
      <c r="E107" s="739">
        <f>+'Development R&amp;D'!G52</f>
        <v>0</v>
      </c>
      <c r="F107" s="715"/>
      <c r="G107" s="715"/>
      <c r="H107" s="715"/>
      <c r="I107" s="715"/>
      <c r="J107" s="716">
        <f t="shared" ref="J107:J108" si="6">+E107-F107-G107-I107</f>
        <v>0</v>
      </c>
      <c r="P107" s="693">
        <f t="shared" si="5"/>
        <v>1</v>
      </c>
    </row>
    <row r="108" spans="1:16" x14ac:dyDescent="0.4">
      <c r="A108" s="694"/>
      <c r="B108" s="695" t="str">
        <f>+B106</f>
        <v>ZK102.K117.Analysis code</v>
      </c>
      <c r="C108" s="719">
        <f>+'Development R&amp;D'!C53</f>
        <v>0</v>
      </c>
      <c r="D108" s="719">
        <f>+'Development R&amp;D'!D53</f>
        <v>0</v>
      </c>
      <c r="E108" s="739">
        <f>+'Development R&amp;D'!G53</f>
        <v>0</v>
      </c>
      <c r="F108" s="722"/>
      <c r="G108" s="722"/>
      <c r="H108" s="722"/>
      <c r="I108" s="722"/>
      <c r="J108" s="723">
        <f t="shared" si="6"/>
        <v>0</v>
      </c>
      <c r="P108" s="693">
        <f t="shared" si="5"/>
        <v>1</v>
      </c>
    </row>
    <row r="109" spans="1:16" x14ac:dyDescent="0.4">
      <c r="A109" s="694"/>
      <c r="B109" s="695"/>
      <c r="C109" s="738" t="s">
        <v>297</v>
      </c>
      <c r="D109" s="738"/>
      <c r="E109" s="739"/>
      <c r="F109" s="715">
        <f>+IFERROR(VLOOKUP($B108,'[1]Sum table'!$A:$E,4,FALSE),0)</f>
        <v>0</v>
      </c>
      <c r="G109" s="715">
        <f>+IFERROR(VLOOKUP($B108,'[1]Sum table'!$A:$E,5,FALSE),0)</f>
        <v>0</v>
      </c>
      <c r="H109" s="715"/>
      <c r="I109" s="715">
        <f>+IFERROR(VLOOKUP($B108,'[1]Sum table'!$A:$F,6,FALSE),0)</f>
        <v>0</v>
      </c>
      <c r="J109" s="716"/>
      <c r="P109" s="693">
        <f t="shared" si="5"/>
        <v>1</v>
      </c>
    </row>
    <row r="110" spans="1:16" x14ac:dyDescent="0.4">
      <c r="A110" s="717" t="s">
        <v>118</v>
      </c>
      <c r="B110" s="710" t="str">
        <f>+'Creative &amp; Production'!B8</f>
        <v>ZK103.K161.Analysis code</v>
      </c>
      <c r="C110" s="711" t="s">
        <v>119</v>
      </c>
      <c r="D110" s="711"/>
      <c r="E110" s="718">
        <f>SUM(E111:E127)</f>
        <v>0</v>
      </c>
      <c r="F110" s="718">
        <f>SUM(F111:F127)</f>
        <v>0</v>
      </c>
      <c r="G110" s="718">
        <f>SUM(G111:G127)</f>
        <v>0</v>
      </c>
      <c r="H110" s="718">
        <f>+E110-F110-G110</f>
        <v>0</v>
      </c>
      <c r="I110" s="718">
        <f>SUM(I111:I127)</f>
        <v>0</v>
      </c>
      <c r="J110" s="714">
        <f>+H110-I110</f>
        <v>0</v>
      </c>
      <c r="P110" s="693">
        <f t="shared" si="5"/>
        <v>1</v>
      </c>
    </row>
    <row r="111" spans="1:16" x14ac:dyDescent="0.4">
      <c r="A111" s="694"/>
      <c r="B111" s="695"/>
      <c r="C111" s="719">
        <f>+'Creative &amp; Production'!C9</f>
        <v>0</v>
      </c>
      <c r="D111" s="719">
        <f>+'Creative &amp; Production'!D9</f>
        <v>0</v>
      </c>
      <c r="E111" s="721">
        <f>+'Creative &amp; Production'!G9</f>
        <v>0</v>
      </c>
      <c r="F111" s="696"/>
      <c r="G111" s="696"/>
      <c r="H111" s="696"/>
      <c r="I111" s="696"/>
      <c r="J111" s="697">
        <f t="shared" si="4"/>
        <v>0</v>
      </c>
      <c r="P111" s="693">
        <f t="shared" si="5"/>
        <v>1</v>
      </c>
    </row>
    <row r="112" spans="1:16" x14ac:dyDescent="0.4">
      <c r="A112" s="694"/>
      <c r="B112" s="695"/>
      <c r="C112" s="719">
        <f>+'Creative &amp; Production'!C10</f>
        <v>0</v>
      </c>
      <c r="D112" s="719">
        <f>+'Creative &amp; Production'!D10</f>
        <v>0</v>
      </c>
      <c r="E112" s="721">
        <f>+'Creative &amp; Production'!G10</f>
        <v>0</v>
      </c>
      <c r="F112" s="696"/>
      <c r="G112" s="696"/>
      <c r="H112" s="696"/>
      <c r="I112" s="696"/>
      <c r="J112" s="697">
        <f t="shared" si="4"/>
        <v>0</v>
      </c>
      <c r="P112" s="693">
        <f t="shared" si="5"/>
        <v>1</v>
      </c>
    </row>
    <row r="113" spans="1:16" x14ac:dyDescent="0.4">
      <c r="A113" s="694"/>
      <c r="B113" s="695"/>
      <c r="C113" s="719">
        <f>+'Creative &amp; Production'!C11</f>
        <v>0</v>
      </c>
      <c r="D113" s="719">
        <f>+'Creative &amp; Production'!D11</f>
        <v>0</v>
      </c>
      <c r="E113" s="733">
        <f>+'Creative &amp; Production'!G11</f>
        <v>0</v>
      </c>
      <c r="F113" s="715"/>
      <c r="G113" s="715"/>
      <c r="H113" s="715"/>
      <c r="I113" s="715"/>
      <c r="J113" s="716">
        <f t="shared" si="4"/>
        <v>0</v>
      </c>
      <c r="P113" s="693">
        <f t="shared" si="5"/>
        <v>1</v>
      </c>
    </row>
    <row r="114" spans="1:16" x14ac:dyDescent="0.4">
      <c r="A114" s="694"/>
      <c r="B114" s="695"/>
      <c r="C114" s="719">
        <f>+'Creative &amp; Production'!C12</f>
        <v>0</v>
      </c>
      <c r="D114" s="719">
        <f>+'Creative &amp; Production'!D12</f>
        <v>0</v>
      </c>
      <c r="E114" s="733">
        <f>+'Creative &amp; Production'!G12</f>
        <v>0</v>
      </c>
      <c r="F114" s="715"/>
      <c r="G114" s="715"/>
      <c r="H114" s="715"/>
      <c r="I114" s="715"/>
      <c r="J114" s="716">
        <f t="shared" si="4"/>
        <v>0</v>
      </c>
      <c r="P114" s="693">
        <f t="shared" si="5"/>
        <v>1</v>
      </c>
    </row>
    <row r="115" spans="1:16" x14ac:dyDescent="0.4">
      <c r="A115" s="694"/>
      <c r="B115" s="695"/>
      <c r="C115" s="719">
        <f>+'Creative &amp; Production'!C13</f>
        <v>0</v>
      </c>
      <c r="D115" s="719">
        <f>+'Creative &amp; Production'!D13</f>
        <v>0</v>
      </c>
      <c r="E115" s="733">
        <f>+'Creative &amp; Production'!G13</f>
        <v>0</v>
      </c>
      <c r="F115" s="715"/>
      <c r="G115" s="715"/>
      <c r="H115" s="715"/>
      <c r="I115" s="715"/>
      <c r="J115" s="716">
        <f t="shared" si="4"/>
        <v>0</v>
      </c>
      <c r="P115" s="693">
        <f t="shared" si="5"/>
        <v>1</v>
      </c>
    </row>
    <row r="116" spans="1:16" x14ac:dyDescent="0.4">
      <c r="A116" s="694"/>
      <c r="B116" s="695"/>
      <c r="C116" s="719">
        <f>+'Creative &amp; Production'!C14</f>
        <v>0</v>
      </c>
      <c r="D116" s="719">
        <f>+'Creative &amp; Production'!D14</f>
        <v>0</v>
      </c>
      <c r="E116" s="733">
        <f>+'Creative &amp; Production'!G14</f>
        <v>0</v>
      </c>
      <c r="F116" s="715"/>
      <c r="G116" s="715"/>
      <c r="H116" s="715"/>
      <c r="I116" s="715"/>
      <c r="J116" s="716">
        <f t="shared" si="4"/>
        <v>0</v>
      </c>
      <c r="P116" s="693">
        <f t="shared" si="5"/>
        <v>1</v>
      </c>
    </row>
    <row r="117" spans="1:16" x14ac:dyDescent="0.4">
      <c r="A117" s="694"/>
      <c r="B117" s="695"/>
      <c r="C117" s="719">
        <f>+'Creative &amp; Production'!C15</f>
        <v>0</v>
      </c>
      <c r="D117" s="719">
        <f>+'Creative &amp; Production'!D15</f>
        <v>0</v>
      </c>
      <c r="E117" s="733">
        <f>+'Creative &amp; Production'!G15</f>
        <v>0</v>
      </c>
      <c r="F117" s="715"/>
      <c r="G117" s="715"/>
      <c r="H117" s="715"/>
      <c r="I117" s="715"/>
      <c r="J117" s="716">
        <f t="shared" si="4"/>
        <v>0</v>
      </c>
      <c r="P117" s="693">
        <f t="shared" si="5"/>
        <v>1</v>
      </c>
    </row>
    <row r="118" spans="1:16" x14ac:dyDescent="0.4">
      <c r="A118" s="694"/>
      <c r="B118" s="695"/>
      <c r="C118" s="719">
        <f>+'Creative &amp; Production'!C16</f>
        <v>0</v>
      </c>
      <c r="D118" s="719">
        <f>+'Creative &amp; Production'!D16</f>
        <v>0</v>
      </c>
      <c r="E118" s="733">
        <f>+'Creative &amp; Production'!G16</f>
        <v>0</v>
      </c>
      <c r="F118" s="715"/>
      <c r="G118" s="715"/>
      <c r="H118" s="715"/>
      <c r="I118" s="715"/>
      <c r="J118" s="716">
        <f t="shared" si="4"/>
        <v>0</v>
      </c>
      <c r="P118" s="693">
        <f t="shared" si="5"/>
        <v>1</v>
      </c>
    </row>
    <row r="119" spans="1:16" x14ac:dyDescent="0.4">
      <c r="A119" s="694"/>
      <c r="B119" s="695"/>
      <c r="C119" s="719">
        <f>+'Creative &amp; Production'!C17</f>
        <v>0</v>
      </c>
      <c r="D119" s="719">
        <f>+'Creative &amp; Production'!D17</f>
        <v>0</v>
      </c>
      <c r="E119" s="733">
        <f>+'Creative &amp; Production'!G17</f>
        <v>0</v>
      </c>
      <c r="F119" s="715"/>
      <c r="G119" s="715"/>
      <c r="H119" s="715"/>
      <c r="I119" s="715"/>
      <c r="J119" s="716">
        <f t="shared" si="4"/>
        <v>0</v>
      </c>
      <c r="P119" s="693">
        <f t="shared" si="5"/>
        <v>1</v>
      </c>
    </row>
    <row r="120" spans="1:16" x14ac:dyDescent="0.4">
      <c r="A120" s="694"/>
      <c r="B120" s="695"/>
      <c r="C120" s="719">
        <f>+'Creative &amp; Production'!C18</f>
        <v>0</v>
      </c>
      <c r="D120" s="719">
        <f>+'Creative &amp; Production'!D18</f>
        <v>0</v>
      </c>
      <c r="E120" s="733">
        <f>+'Creative &amp; Production'!G18</f>
        <v>0</v>
      </c>
      <c r="F120" s="715"/>
      <c r="G120" s="715"/>
      <c r="H120" s="715"/>
      <c r="I120" s="715"/>
      <c r="J120" s="716">
        <f t="shared" si="4"/>
        <v>0</v>
      </c>
      <c r="P120" s="693">
        <f t="shared" si="5"/>
        <v>1</v>
      </c>
    </row>
    <row r="121" spans="1:16" x14ac:dyDescent="0.4">
      <c r="A121" s="694"/>
      <c r="B121" s="695"/>
      <c r="C121" s="719">
        <f>+'Creative &amp; Production'!C19</f>
        <v>0</v>
      </c>
      <c r="D121" s="719">
        <f>+'Creative &amp; Production'!D19</f>
        <v>0</v>
      </c>
      <c r="E121" s="733">
        <f>+'Creative &amp; Production'!G19</f>
        <v>0</v>
      </c>
      <c r="F121" s="715"/>
      <c r="G121" s="715"/>
      <c r="H121" s="715"/>
      <c r="I121" s="715"/>
      <c r="J121" s="716">
        <f t="shared" si="4"/>
        <v>0</v>
      </c>
      <c r="P121" s="693">
        <f t="shared" si="5"/>
        <v>1</v>
      </c>
    </row>
    <row r="122" spans="1:16" x14ac:dyDescent="0.4">
      <c r="A122" s="694"/>
      <c r="B122" s="695"/>
      <c r="C122" s="719">
        <f>+'Creative &amp; Production'!C20</f>
        <v>0</v>
      </c>
      <c r="D122" s="719">
        <f>+'Creative &amp; Production'!D20</f>
        <v>0</v>
      </c>
      <c r="E122" s="733">
        <f>+'Creative &amp; Production'!G20</f>
        <v>0</v>
      </c>
      <c r="F122" s="715"/>
      <c r="G122" s="715"/>
      <c r="H122" s="715"/>
      <c r="I122" s="715"/>
      <c r="J122" s="716">
        <f t="shared" si="4"/>
        <v>0</v>
      </c>
      <c r="P122" s="693">
        <f t="shared" si="5"/>
        <v>1</v>
      </c>
    </row>
    <row r="123" spans="1:16" x14ac:dyDescent="0.4">
      <c r="A123" s="694"/>
      <c r="B123" s="695"/>
      <c r="C123" s="719">
        <f>+'Creative &amp; Production'!C21</f>
        <v>0</v>
      </c>
      <c r="D123" s="719">
        <f>+'Creative &amp; Production'!D21</f>
        <v>0</v>
      </c>
      <c r="E123" s="733">
        <f>+'Creative &amp; Production'!G21</f>
        <v>0</v>
      </c>
      <c r="F123" s="715"/>
      <c r="G123" s="715"/>
      <c r="H123" s="715"/>
      <c r="I123" s="715"/>
      <c r="J123" s="716">
        <f t="shared" si="4"/>
        <v>0</v>
      </c>
      <c r="P123" s="693">
        <f t="shared" si="5"/>
        <v>1</v>
      </c>
    </row>
    <row r="124" spans="1:16" x14ac:dyDescent="0.4">
      <c r="A124" s="694"/>
      <c r="B124" s="695"/>
      <c r="C124" s="719">
        <f>+'Creative &amp; Production'!C22</f>
        <v>0</v>
      </c>
      <c r="D124" s="719">
        <f>+'Creative &amp; Production'!D22</f>
        <v>0</v>
      </c>
      <c r="E124" s="733">
        <f>+'Creative &amp; Production'!G22</f>
        <v>0</v>
      </c>
      <c r="F124" s="715"/>
      <c r="G124" s="715"/>
      <c r="H124" s="715"/>
      <c r="I124" s="715"/>
      <c r="J124" s="716">
        <f t="shared" si="4"/>
        <v>0</v>
      </c>
      <c r="P124" s="693">
        <f t="shared" si="5"/>
        <v>1</v>
      </c>
    </row>
    <row r="125" spans="1:16" x14ac:dyDescent="0.4">
      <c r="A125" s="694"/>
      <c r="B125" s="695"/>
      <c r="C125" s="719">
        <f>+'Creative &amp; Production'!C23</f>
        <v>0</v>
      </c>
      <c r="D125" s="719">
        <f>+'Creative &amp; Production'!D23</f>
        <v>0</v>
      </c>
      <c r="E125" s="733">
        <f>+'Creative &amp; Production'!G23</f>
        <v>0</v>
      </c>
      <c r="F125" s="715"/>
      <c r="G125" s="715"/>
      <c r="H125" s="715"/>
      <c r="I125" s="715"/>
      <c r="J125" s="716">
        <f t="shared" si="4"/>
        <v>0</v>
      </c>
      <c r="P125" s="693">
        <f t="shared" si="5"/>
        <v>1</v>
      </c>
    </row>
    <row r="126" spans="1:16" x14ac:dyDescent="0.4">
      <c r="A126" s="694"/>
      <c r="B126" s="695" t="str">
        <f>+B110</f>
        <v>ZK103.K161.Analysis code</v>
      </c>
      <c r="C126" s="719">
        <f>+'Creative &amp; Production'!C24</f>
        <v>0</v>
      </c>
      <c r="D126" s="719">
        <f>+'Creative &amp; Production'!D24</f>
        <v>0</v>
      </c>
      <c r="E126" s="733">
        <f>+'Creative &amp; Production'!G24</f>
        <v>0</v>
      </c>
      <c r="F126" s="715"/>
      <c r="G126" s="715"/>
      <c r="H126" s="715"/>
      <c r="I126" s="715"/>
      <c r="J126" s="716">
        <f t="shared" si="4"/>
        <v>0</v>
      </c>
      <c r="P126" s="693">
        <f t="shared" si="5"/>
        <v>1</v>
      </c>
    </row>
    <row r="127" spans="1:16" x14ac:dyDescent="0.4">
      <c r="A127" s="734"/>
      <c r="B127" s="735"/>
      <c r="C127" s="736" t="s">
        <v>297</v>
      </c>
      <c r="D127" s="736"/>
      <c r="E127" s="737"/>
      <c r="F127" s="715">
        <f>+IFERROR(VLOOKUP($B126,'[1]Sum table'!$A:$E,4,FALSE),0)</f>
        <v>0</v>
      </c>
      <c r="G127" s="715">
        <f>+IFERROR(VLOOKUP($B126,'[1]Sum table'!$A:$E,5,FALSE),0)</f>
        <v>0</v>
      </c>
      <c r="H127" s="715"/>
      <c r="I127" s="715">
        <f>+IFERROR(VLOOKUP($B126,'[1]Sum table'!$A:$F,6,FALSE),0)</f>
        <v>0</v>
      </c>
      <c r="J127" s="716"/>
      <c r="P127" s="693">
        <f t="shared" si="5"/>
        <v>1</v>
      </c>
    </row>
    <row r="128" spans="1:16" x14ac:dyDescent="0.4">
      <c r="A128" s="717" t="s">
        <v>120</v>
      </c>
      <c r="B128" s="710" t="str">
        <f>+'Creative &amp; Production'!B26</f>
        <v>ZK103.K223.Analysis code</v>
      </c>
      <c r="C128" s="711" t="s">
        <v>121</v>
      </c>
      <c r="D128" s="711"/>
      <c r="E128" s="718">
        <f>SUM(E129:E141)</f>
        <v>7500</v>
      </c>
      <c r="F128" s="718">
        <f>SUM(F129:F141)</f>
        <v>0</v>
      </c>
      <c r="G128" s="718">
        <f>SUM(G129:G141)</f>
        <v>0</v>
      </c>
      <c r="H128" s="718">
        <f>+E128-F128-G128</f>
        <v>7500</v>
      </c>
      <c r="I128" s="718">
        <f>SUM(I129:I141)</f>
        <v>0</v>
      </c>
      <c r="J128" s="714">
        <f>+H128-I128</f>
        <v>7500</v>
      </c>
      <c r="P128" s="693">
        <f t="shared" si="5"/>
        <v>0</v>
      </c>
    </row>
    <row r="129" spans="1:16" x14ac:dyDescent="0.4">
      <c r="A129" s="694"/>
      <c r="B129" s="695"/>
      <c r="C129" s="719">
        <f>+'Creative &amp; Production'!C27</f>
        <v>0</v>
      </c>
      <c r="D129" s="719" t="str">
        <f>+'Creative &amp; Production'!D27</f>
        <v>August VFX</v>
      </c>
      <c r="E129" s="721">
        <f>+'Creative &amp; Production'!G27</f>
        <v>7500</v>
      </c>
      <c r="F129" s="696"/>
      <c r="G129" s="696"/>
      <c r="H129" s="696"/>
      <c r="I129" s="696"/>
      <c r="J129" s="697">
        <f t="shared" si="4"/>
        <v>7500</v>
      </c>
      <c r="P129" s="693">
        <f t="shared" si="5"/>
        <v>0</v>
      </c>
    </row>
    <row r="130" spans="1:16" x14ac:dyDescent="0.4">
      <c r="A130" s="694"/>
      <c r="B130" s="695"/>
      <c r="C130" s="719">
        <f>+'Creative &amp; Production'!C28</f>
        <v>0</v>
      </c>
      <c r="D130" s="719">
        <f>+'Creative &amp; Production'!D28</f>
        <v>0</v>
      </c>
      <c r="E130" s="733">
        <f>+'Creative &amp; Production'!G28</f>
        <v>0</v>
      </c>
      <c r="F130" s="722"/>
      <c r="G130" s="722"/>
      <c r="H130" s="722"/>
      <c r="I130" s="722"/>
      <c r="J130" s="723">
        <f t="shared" si="4"/>
        <v>0</v>
      </c>
      <c r="P130" s="693">
        <f t="shared" si="5"/>
        <v>1</v>
      </c>
    </row>
    <row r="131" spans="1:16" x14ac:dyDescent="0.4">
      <c r="A131" s="694"/>
      <c r="B131" s="695"/>
      <c r="C131" s="719">
        <f>+'Creative &amp; Production'!C29</f>
        <v>0</v>
      </c>
      <c r="D131" s="719">
        <f>+'Creative &amp; Production'!D29</f>
        <v>0</v>
      </c>
      <c r="E131" s="733">
        <f>+'Creative &amp; Production'!G29</f>
        <v>0</v>
      </c>
      <c r="F131" s="722"/>
      <c r="G131" s="722"/>
      <c r="H131" s="722"/>
      <c r="I131" s="722"/>
      <c r="J131" s="723">
        <f t="shared" si="4"/>
        <v>0</v>
      </c>
      <c r="P131" s="693">
        <f t="shared" si="5"/>
        <v>1</v>
      </c>
    </row>
    <row r="132" spans="1:16" x14ac:dyDescent="0.4">
      <c r="A132" s="694"/>
      <c r="B132" s="695"/>
      <c r="C132" s="719">
        <f>+'Creative &amp; Production'!C30</f>
        <v>0</v>
      </c>
      <c r="D132" s="719">
        <f>+'Creative &amp; Production'!D30</f>
        <v>0</v>
      </c>
      <c r="E132" s="733">
        <f>+'Creative &amp; Production'!G30</f>
        <v>0</v>
      </c>
      <c r="F132" s="722"/>
      <c r="G132" s="722"/>
      <c r="H132" s="722"/>
      <c r="I132" s="722"/>
      <c r="J132" s="723">
        <f t="shared" si="4"/>
        <v>0</v>
      </c>
      <c r="P132" s="693">
        <f t="shared" si="5"/>
        <v>1</v>
      </c>
    </row>
    <row r="133" spans="1:16" x14ac:dyDescent="0.4">
      <c r="A133" s="694"/>
      <c r="B133" s="695"/>
      <c r="C133" s="719">
        <f>+'Creative &amp; Production'!C31</f>
        <v>0</v>
      </c>
      <c r="D133" s="719">
        <f>+'Creative &amp; Production'!D31</f>
        <v>0</v>
      </c>
      <c r="E133" s="733">
        <f>+'Creative &amp; Production'!G31</f>
        <v>0</v>
      </c>
      <c r="F133" s="722"/>
      <c r="G133" s="722"/>
      <c r="H133" s="722"/>
      <c r="I133" s="722"/>
      <c r="J133" s="723">
        <f t="shared" si="4"/>
        <v>0</v>
      </c>
      <c r="P133" s="693">
        <f t="shared" si="5"/>
        <v>1</v>
      </c>
    </row>
    <row r="134" spans="1:16" x14ac:dyDescent="0.4">
      <c r="A134" s="694"/>
      <c r="B134" s="695"/>
      <c r="C134" s="719">
        <f>+'Creative &amp; Production'!C32</f>
        <v>0</v>
      </c>
      <c r="D134" s="719">
        <f>+'Creative &amp; Production'!D32</f>
        <v>0</v>
      </c>
      <c r="E134" s="733">
        <f>+'Creative &amp; Production'!G32</f>
        <v>0</v>
      </c>
      <c r="F134" s="722"/>
      <c r="G134" s="722"/>
      <c r="H134" s="722"/>
      <c r="I134" s="722"/>
      <c r="J134" s="723">
        <f t="shared" si="4"/>
        <v>0</v>
      </c>
      <c r="P134" s="693">
        <f t="shared" si="5"/>
        <v>1</v>
      </c>
    </row>
    <row r="135" spans="1:16" x14ac:dyDescent="0.4">
      <c r="A135" s="694"/>
      <c r="B135" s="695"/>
      <c r="C135" s="719">
        <f>+'Creative &amp; Production'!C33</f>
        <v>0</v>
      </c>
      <c r="D135" s="719">
        <f>+'Creative &amp; Production'!D33</f>
        <v>0</v>
      </c>
      <c r="E135" s="733">
        <f>+'Creative &amp; Production'!G33</f>
        <v>0</v>
      </c>
      <c r="F135" s="722"/>
      <c r="G135" s="722"/>
      <c r="H135" s="722"/>
      <c r="I135" s="722"/>
      <c r="J135" s="723">
        <f t="shared" si="4"/>
        <v>0</v>
      </c>
      <c r="P135" s="693">
        <f t="shared" si="5"/>
        <v>1</v>
      </c>
    </row>
    <row r="136" spans="1:16" x14ac:dyDescent="0.4">
      <c r="A136" s="694"/>
      <c r="B136" s="695"/>
      <c r="C136" s="719">
        <f>+'Creative &amp; Production'!C34</f>
        <v>0</v>
      </c>
      <c r="D136" s="719">
        <f>+'Creative &amp; Production'!D34</f>
        <v>0</v>
      </c>
      <c r="E136" s="733">
        <f>+'Creative &amp; Production'!G34</f>
        <v>0</v>
      </c>
      <c r="F136" s="722"/>
      <c r="G136" s="722"/>
      <c r="H136" s="722"/>
      <c r="I136" s="722"/>
      <c r="J136" s="723">
        <f t="shared" si="4"/>
        <v>0</v>
      </c>
      <c r="P136" s="693">
        <f t="shared" si="5"/>
        <v>1</v>
      </c>
    </row>
    <row r="137" spans="1:16" x14ac:dyDescent="0.4">
      <c r="A137" s="694"/>
      <c r="B137" s="695"/>
      <c r="C137" s="719">
        <f>+'Creative &amp; Production'!C35</f>
        <v>0</v>
      </c>
      <c r="D137" s="719">
        <f>+'Creative &amp; Production'!D35</f>
        <v>0</v>
      </c>
      <c r="E137" s="733">
        <f>+'Creative &amp; Production'!G35</f>
        <v>0</v>
      </c>
      <c r="F137" s="722"/>
      <c r="G137" s="722"/>
      <c r="H137" s="722"/>
      <c r="I137" s="722"/>
      <c r="J137" s="723">
        <f t="shared" si="4"/>
        <v>0</v>
      </c>
      <c r="P137" s="693">
        <f t="shared" si="5"/>
        <v>1</v>
      </c>
    </row>
    <row r="138" spans="1:16" x14ac:dyDescent="0.4">
      <c r="A138" s="694"/>
      <c r="B138" s="695"/>
      <c r="C138" s="719">
        <f>+'Creative &amp; Production'!C36</f>
        <v>0</v>
      </c>
      <c r="D138" s="719">
        <f>+'Creative &amp; Production'!D36</f>
        <v>0</v>
      </c>
      <c r="E138" s="733">
        <f>+'Creative &amp; Production'!G36</f>
        <v>0</v>
      </c>
      <c r="F138" s="722"/>
      <c r="G138" s="722"/>
      <c r="H138" s="722"/>
      <c r="I138" s="722"/>
      <c r="J138" s="723">
        <f t="shared" si="4"/>
        <v>0</v>
      </c>
      <c r="P138" s="693">
        <f t="shared" si="5"/>
        <v>1</v>
      </c>
    </row>
    <row r="139" spans="1:16" x14ac:dyDescent="0.4">
      <c r="A139" s="694"/>
      <c r="B139" s="695"/>
      <c r="C139" s="719">
        <f>+'Creative &amp; Production'!C37</f>
        <v>0</v>
      </c>
      <c r="D139" s="719">
        <f>+'Creative &amp; Production'!D37</f>
        <v>0</v>
      </c>
      <c r="E139" s="733">
        <f>+'Creative &amp; Production'!G37</f>
        <v>0</v>
      </c>
      <c r="F139" s="722"/>
      <c r="G139" s="722"/>
      <c r="H139" s="722"/>
      <c r="I139" s="722"/>
      <c r="J139" s="723">
        <f t="shared" si="4"/>
        <v>0</v>
      </c>
      <c r="P139" s="693">
        <f t="shared" si="5"/>
        <v>1</v>
      </c>
    </row>
    <row r="140" spans="1:16" x14ac:dyDescent="0.4">
      <c r="A140" s="698"/>
      <c r="B140" s="710" t="str">
        <f>+B128</f>
        <v>ZK103.K223.Analysis code</v>
      </c>
      <c r="C140" s="719">
        <f>+'Creative &amp; Production'!C38</f>
        <v>0</v>
      </c>
      <c r="D140" s="719">
        <f>+'Creative &amp; Production'!D38</f>
        <v>0</v>
      </c>
      <c r="E140" s="733">
        <f>+'Creative &amp; Production'!G38</f>
        <v>0</v>
      </c>
      <c r="F140" s="722"/>
      <c r="G140" s="722"/>
      <c r="H140" s="722"/>
      <c r="I140" s="722"/>
      <c r="J140" s="723">
        <f t="shared" si="4"/>
        <v>0</v>
      </c>
      <c r="P140" s="693">
        <f t="shared" si="5"/>
        <v>1</v>
      </c>
    </row>
    <row r="141" spans="1:16" x14ac:dyDescent="0.4">
      <c r="A141" s="734"/>
      <c r="B141" s="735"/>
      <c r="C141" s="738" t="s">
        <v>297</v>
      </c>
      <c r="D141" s="738"/>
      <c r="E141" s="733"/>
      <c r="F141" s="715">
        <f>+IFERROR(VLOOKUP($B140,'[1]Sum table'!$A:$E,4,FALSE),0)</f>
        <v>0</v>
      </c>
      <c r="G141" s="715">
        <f>+IFERROR(VLOOKUP($B140,'[1]Sum table'!$A:$E,5,FALSE),0)</f>
        <v>0</v>
      </c>
      <c r="H141" s="715"/>
      <c r="I141" s="715">
        <f>+IFERROR(VLOOKUP($B140,'[1]Sum table'!$A:$F,6,FALSE),0)</f>
        <v>0</v>
      </c>
      <c r="J141" s="716"/>
      <c r="P141" s="693">
        <f t="shared" si="5"/>
        <v>1</v>
      </c>
    </row>
    <row r="142" spans="1:16" x14ac:dyDescent="0.4">
      <c r="A142" s="717" t="s">
        <v>122</v>
      </c>
      <c r="B142" s="710" t="str">
        <f>+'Creative &amp; Production'!B40</f>
        <v>ZK103.K224.Analysis code</v>
      </c>
      <c r="C142" s="711" t="s">
        <v>123</v>
      </c>
      <c r="D142" s="711"/>
      <c r="E142" s="712">
        <f>SUM(E143:E147)</f>
        <v>0</v>
      </c>
      <c r="F142" s="713">
        <f>SUM(F143:F147)</f>
        <v>0</v>
      </c>
      <c r="G142" s="713">
        <f>SUM(G143:G147)</f>
        <v>0</v>
      </c>
      <c r="H142" s="713">
        <f>+E142-F142-G142</f>
        <v>0</v>
      </c>
      <c r="I142" s="713">
        <f>SUM(I143:I147)</f>
        <v>0</v>
      </c>
      <c r="J142" s="714">
        <f>+H142-I142</f>
        <v>0</v>
      </c>
      <c r="P142" s="693">
        <f t="shared" si="5"/>
        <v>1</v>
      </c>
    </row>
    <row r="143" spans="1:16" x14ac:dyDescent="0.4">
      <c r="A143" s="698"/>
      <c r="B143" s="699"/>
      <c r="C143" s="719">
        <f>+'Creative &amp; Production'!C41</f>
        <v>0</v>
      </c>
      <c r="D143" s="719">
        <f>+'Creative &amp; Production'!D41</f>
        <v>0</v>
      </c>
      <c r="E143" s="733">
        <f>+'Creative &amp; Production'!G41</f>
        <v>0</v>
      </c>
      <c r="F143" s="715"/>
      <c r="G143" s="715"/>
      <c r="H143" s="715"/>
      <c r="I143" s="715"/>
      <c r="J143" s="716">
        <f t="shared" ref="J143:J206" si="7">+E143-F143-G143-I143</f>
        <v>0</v>
      </c>
      <c r="P143" s="693">
        <f t="shared" si="5"/>
        <v>1</v>
      </c>
    </row>
    <row r="144" spans="1:16" x14ac:dyDescent="0.4">
      <c r="A144" s="698"/>
      <c r="B144" s="699"/>
      <c r="C144" s="719">
        <f>+'Creative &amp; Production'!C42</f>
        <v>0</v>
      </c>
      <c r="D144" s="719">
        <f>+'Creative &amp; Production'!D42</f>
        <v>0</v>
      </c>
      <c r="E144" s="733">
        <f>+'Creative &amp; Production'!G42</f>
        <v>0</v>
      </c>
      <c r="F144" s="722"/>
      <c r="G144" s="722"/>
      <c r="H144" s="722"/>
      <c r="I144" s="722"/>
      <c r="J144" s="723">
        <f t="shared" si="7"/>
        <v>0</v>
      </c>
      <c r="P144" s="693">
        <f t="shared" si="5"/>
        <v>1</v>
      </c>
    </row>
    <row r="145" spans="1:16" x14ac:dyDescent="0.4">
      <c r="A145" s="694"/>
      <c r="B145" s="695"/>
      <c r="C145" s="719">
        <f>+'Creative &amp; Production'!C43</f>
        <v>0</v>
      </c>
      <c r="D145" s="719">
        <f>+'Creative &amp; Production'!D43</f>
        <v>0</v>
      </c>
      <c r="E145" s="733">
        <f>+'Creative &amp; Production'!G43</f>
        <v>0</v>
      </c>
      <c r="F145" s="722"/>
      <c r="G145" s="722"/>
      <c r="H145" s="722"/>
      <c r="I145" s="722"/>
      <c r="J145" s="723">
        <f t="shared" si="7"/>
        <v>0</v>
      </c>
      <c r="P145" s="693">
        <f t="shared" si="5"/>
        <v>1</v>
      </c>
    </row>
    <row r="146" spans="1:16" x14ac:dyDescent="0.4">
      <c r="A146" s="698"/>
      <c r="B146" s="735" t="str">
        <f>+B142</f>
        <v>ZK103.K224.Analysis code</v>
      </c>
      <c r="C146" s="719">
        <f>+'Creative &amp; Production'!C44</f>
        <v>0</v>
      </c>
      <c r="D146" s="719">
        <f>+'Creative &amp; Production'!D44</f>
        <v>0</v>
      </c>
      <c r="E146" s="733">
        <f>+'Creative &amp; Production'!G44</f>
        <v>0</v>
      </c>
      <c r="F146" s="722"/>
      <c r="G146" s="722"/>
      <c r="H146" s="722"/>
      <c r="I146" s="722"/>
      <c r="J146" s="723">
        <f t="shared" si="7"/>
        <v>0</v>
      </c>
      <c r="P146" s="693">
        <f t="shared" si="5"/>
        <v>1</v>
      </c>
    </row>
    <row r="147" spans="1:16" x14ac:dyDescent="0.4">
      <c r="A147" s="734"/>
      <c r="B147" s="735" t="s">
        <v>286</v>
      </c>
      <c r="C147" s="738" t="s">
        <v>297</v>
      </c>
      <c r="D147" s="738"/>
      <c r="E147" s="733"/>
      <c r="F147" s="715">
        <f>+IFERROR(VLOOKUP($B146,'[1]Sum table'!$A:$E,4,FALSE),0)</f>
        <v>0</v>
      </c>
      <c r="G147" s="715">
        <f>+IFERROR(VLOOKUP($B146,'[1]Sum table'!$A:$E,5,FALSE),0)</f>
        <v>0</v>
      </c>
      <c r="H147" s="715"/>
      <c r="I147" s="715">
        <f>+IFERROR(VLOOKUP($B146,'[1]Sum table'!$A:$F,6,FALSE),0)</f>
        <v>0</v>
      </c>
      <c r="J147" s="716"/>
      <c r="P147" s="693">
        <f t="shared" si="5"/>
        <v>1</v>
      </c>
    </row>
    <row r="148" spans="1:16" x14ac:dyDescent="0.4">
      <c r="A148" s="717" t="s">
        <v>124</v>
      </c>
      <c r="B148" s="710" t="str">
        <f>+'Creative &amp; Production'!B46</f>
        <v>ZK103.K225.Analysis code</v>
      </c>
      <c r="C148" s="711" t="s">
        <v>125</v>
      </c>
      <c r="D148" s="711"/>
      <c r="E148" s="718">
        <f>SUM(E149:E154)</f>
        <v>0</v>
      </c>
      <c r="F148" s="718">
        <f>SUM(F149:F154)</f>
        <v>0</v>
      </c>
      <c r="G148" s="718">
        <f>SUM(G149:G154)</f>
        <v>0</v>
      </c>
      <c r="H148" s="718">
        <f>+E148-F148-G148</f>
        <v>0</v>
      </c>
      <c r="I148" s="718">
        <f>SUM(I149:I154)</f>
        <v>0</v>
      </c>
      <c r="J148" s="714">
        <f>+H148-I148</f>
        <v>0</v>
      </c>
      <c r="P148" s="693">
        <f t="shared" si="5"/>
        <v>1</v>
      </c>
    </row>
    <row r="149" spans="1:16" x14ac:dyDescent="0.4">
      <c r="A149" s="698"/>
      <c r="B149" s="699"/>
      <c r="C149" s="719">
        <f>+'Creative &amp; Production'!C47</f>
        <v>0</v>
      </c>
      <c r="D149" s="719">
        <f>+'Creative &amp; Production'!D47</f>
        <v>0</v>
      </c>
      <c r="E149" s="721">
        <f>+'Creative &amp; Production'!G47</f>
        <v>0</v>
      </c>
      <c r="F149" s="696"/>
      <c r="G149" s="696"/>
      <c r="H149" s="696"/>
      <c r="I149" s="696"/>
      <c r="J149" s="697">
        <f t="shared" si="7"/>
        <v>0</v>
      </c>
      <c r="P149" s="693">
        <f t="shared" si="5"/>
        <v>1</v>
      </c>
    </row>
    <row r="150" spans="1:16" x14ac:dyDescent="0.4">
      <c r="A150" s="698"/>
      <c r="B150" s="699"/>
      <c r="C150" s="719">
        <f>+'Creative &amp; Production'!C48</f>
        <v>0</v>
      </c>
      <c r="D150" s="719">
        <f>+'Creative &amp; Production'!D48</f>
        <v>0</v>
      </c>
      <c r="E150" s="721">
        <f>+'Creative &amp; Production'!G48</f>
        <v>0</v>
      </c>
      <c r="F150" s="700"/>
      <c r="G150" s="700"/>
      <c r="H150" s="700"/>
      <c r="I150" s="700"/>
      <c r="J150" s="701">
        <f t="shared" si="7"/>
        <v>0</v>
      </c>
      <c r="P150" s="693">
        <f t="shared" si="5"/>
        <v>1</v>
      </c>
    </row>
    <row r="151" spans="1:16" x14ac:dyDescent="0.4">
      <c r="A151" s="694"/>
      <c r="B151" s="695"/>
      <c r="C151" s="719">
        <f>+'Creative &amp; Production'!C49</f>
        <v>0</v>
      </c>
      <c r="D151" s="719">
        <f>+'Creative &amp; Production'!D49</f>
        <v>0</v>
      </c>
      <c r="E151" s="721">
        <f>+'Creative &amp; Production'!G49</f>
        <v>0</v>
      </c>
      <c r="F151" s="700"/>
      <c r="G151" s="700"/>
      <c r="H151" s="700"/>
      <c r="I151" s="700"/>
      <c r="J151" s="701">
        <f t="shared" si="7"/>
        <v>0</v>
      </c>
      <c r="P151" s="693">
        <f t="shared" si="5"/>
        <v>1</v>
      </c>
    </row>
    <row r="152" spans="1:16" x14ac:dyDescent="0.4">
      <c r="A152" s="694"/>
      <c r="B152" s="695"/>
      <c r="C152" s="719">
        <f>+'Creative &amp; Production'!C50</f>
        <v>0</v>
      </c>
      <c r="D152" s="719">
        <f>+'Creative &amp; Production'!D50</f>
        <v>0</v>
      </c>
      <c r="E152" s="733">
        <f>+'Creative &amp; Production'!G50</f>
        <v>0</v>
      </c>
      <c r="F152" s="722"/>
      <c r="G152" s="722"/>
      <c r="H152" s="722"/>
      <c r="I152" s="722"/>
      <c r="J152" s="723">
        <f t="shared" si="7"/>
        <v>0</v>
      </c>
      <c r="P152" s="693">
        <f t="shared" si="5"/>
        <v>1</v>
      </c>
    </row>
    <row r="153" spans="1:16" x14ac:dyDescent="0.4">
      <c r="A153" s="694"/>
      <c r="B153" s="695" t="str">
        <f>+B148</f>
        <v>ZK103.K225.Analysis code</v>
      </c>
      <c r="C153" s="719">
        <f>+'Creative &amp; Production'!C51</f>
        <v>0</v>
      </c>
      <c r="D153" s="719">
        <f>+'Creative &amp; Production'!D51</f>
        <v>0</v>
      </c>
      <c r="E153" s="733">
        <f>+'Creative &amp; Production'!G51</f>
        <v>0</v>
      </c>
      <c r="F153" s="722"/>
      <c r="G153" s="722"/>
      <c r="H153" s="722"/>
      <c r="I153" s="722"/>
      <c r="J153" s="723">
        <f t="shared" si="7"/>
        <v>0</v>
      </c>
      <c r="P153" s="693">
        <f t="shared" si="5"/>
        <v>1</v>
      </c>
    </row>
    <row r="154" spans="1:16" x14ac:dyDescent="0.4">
      <c r="A154" s="694"/>
      <c r="B154" s="695"/>
      <c r="C154" s="738" t="s">
        <v>297</v>
      </c>
      <c r="D154" s="738"/>
      <c r="E154" s="733"/>
      <c r="F154" s="715">
        <f>+IFERROR(VLOOKUP($B153,'[1]Sum table'!$A:$E,4,FALSE),0)</f>
        <v>0</v>
      </c>
      <c r="G154" s="715">
        <f>+IFERROR(VLOOKUP($B153,'[1]Sum table'!$A:$E,5,FALSE),0)</f>
        <v>0</v>
      </c>
      <c r="H154" s="715"/>
      <c r="I154" s="715">
        <f>+IFERROR(VLOOKUP($B153,'[1]Sum table'!$A:$F,6,FALSE),0)</f>
        <v>0</v>
      </c>
      <c r="J154" s="716"/>
      <c r="P154" s="693">
        <f t="shared" si="5"/>
        <v>1</v>
      </c>
    </row>
    <row r="155" spans="1:16" x14ac:dyDescent="0.4">
      <c r="A155" s="717" t="s">
        <v>126</v>
      </c>
      <c r="B155" s="710" t="str">
        <f>+'Creative &amp; Production'!B53</f>
        <v>ZK103.K226.Analysis code</v>
      </c>
      <c r="C155" s="711" t="s">
        <v>127</v>
      </c>
      <c r="D155" s="711"/>
      <c r="E155" s="712">
        <f>SUM(E156:E171)</f>
        <v>0</v>
      </c>
      <c r="F155" s="713">
        <f>SUM(F156:F171)</f>
        <v>0</v>
      </c>
      <c r="G155" s="713">
        <f>SUM(G156:G171)</f>
        <v>0</v>
      </c>
      <c r="H155" s="713">
        <f>+E155-F155-G155</f>
        <v>0</v>
      </c>
      <c r="I155" s="713">
        <f>SUM(I156:I171)</f>
        <v>0</v>
      </c>
      <c r="J155" s="714">
        <f>+H155-I155</f>
        <v>0</v>
      </c>
      <c r="P155" s="693">
        <f t="shared" si="5"/>
        <v>1</v>
      </c>
    </row>
    <row r="156" spans="1:16" x14ac:dyDescent="0.4">
      <c r="A156" s="694"/>
      <c r="B156" s="695"/>
      <c r="C156" s="719">
        <f>+'Creative &amp; Production'!C54</f>
        <v>0</v>
      </c>
      <c r="D156" s="719">
        <f>+'Creative &amp; Production'!D54</f>
        <v>0</v>
      </c>
      <c r="E156" s="733">
        <f>+'Creative &amp; Production'!G54</f>
        <v>0</v>
      </c>
      <c r="F156" s="715"/>
      <c r="G156" s="715"/>
      <c r="H156" s="715"/>
      <c r="I156" s="715"/>
      <c r="J156" s="716">
        <f t="shared" si="7"/>
        <v>0</v>
      </c>
      <c r="P156" s="693">
        <f t="shared" si="5"/>
        <v>1</v>
      </c>
    </row>
    <row r="157" spans="1:16" x14ac:dyDescent="0.4">
      <c r="A157" s="694"/>
      <c r="B157" s="695"/>
      <c r="C157" s="719">
        <f>+'Creative &amp; Production'!C55</f>
        <v>0</v>
      </c>
      <c r="D157" s="719">
        <f>+'Creative &amp; Production'!D55</f>
        <v>0</v>
      </c>
      <c r="E157" s="733">
        <f>+'Creative &amp; Production'!G55</f>
        <v>0</v>
      </c>
      <c r="F157" s="722"/>
      <c r="G157" s="722"/>
      <c r="H157" s="722"/>
      <c r="I157" s="722"/>
      <c r="J157" s="723">
        <f t="shared" si="7"/>
        <v>0</v>
      </c>
      <c r="P157" s="693">
        <f t="shared" ref="P157:P220" si="8">+IF(SUM(E157:I157)=0,1,0)</f>
        <v>1</v>
      </c>
    </row>
    <row r="158" spans="1:16" x14ac:dyDescent="0.4">
      <c r="A158" s="694"/>
      <c r="B158" s="695"/>
      <c r="C158" s="719">
        <f>+'Creative &amp; Production'!C56</f>
        <v>0</v>
      </c>
      <c r="D158" s="719">
        <f>+'Creative &amp; Production'!D56</f>
        <v>0</v>
      </c>
      <c r="E158" s="733">
        <f>+'Creative &amp; Production'!G56</f>
        <v>0</v>
      </c>
      <c r="F158" s="722"/>
      <c r="G158" s="722"/>
      <c r="H158" s="722"/>
      <c r="I158" s="722"/>
      <c r="J158" s="723">
        <f t="shared" si="7"/>
        <v>0</v>
      </c>
      <c r="P158" s="693">
        <f t="shared" si="8"/>
        <v>1</v>
      </c>
    </row>
    <row r="159" spans="1:16" x14ac:dyDescent="0.4">
      <c r="A159" s="694"/>
      <c r="B159" s="695"/>
      <c r="C159" s="719">
        <f>+'Creative &amp; Production'!C57</f>
        <v>0</v>
      </c>
      <c r="D159" s="719">
        <f>+'Creative &amp; Production'!D57</f>
        <v>0</v>
      </c>
      <c r="E159" s="733">
        <f>+'Creative &amp; Production'!G57</f>
        <v>0</v>
      </c>
      <c r="F159" s="722"/>
      <c r="G159" s="722"/>
      <c r="H159" s="722"/>
      <c r="I159" s="722"/>
      <c r="J159" s="723">
        <f t="shared" si="7"/>
        <v>0</v>
      </c>
      <c r="P159" s="693">
        <f t="shared" si="8"/>
        <v>1</v>
      </c>
    </row>
    <row r="160" spans="1:16" x14ac:dyDescent="0.4">
      <c r="A160" s="694"/>
      <c r="B160" s="695"/>
      <c r="C160" s="719">
        <f>+'Creative &amp; Production'!C58</f>
        <v>0</v>
      </c>
      <c r="D160" s="719">
        <f>+'Creative &amp; Production'!D58</f>
        <v>0</v>
      </c>
      <c r="E160" s="733">
        <f>+'Creative &amp; Production'!G58</f>
        <v>0</v>
      </c>
      <c r="F160" s="722"/>
      <c r="G160" s="722"/>
      <c r="H160" s="722"/>
      <c r="I160" s="722"/>
      <c r="J160" s="723">
        <f t="shared" si="7"/>
        <v>0</v>
      </c>
      <c r="P160" s="693">
        <f t="shared" si="8"/>
        <v>1</v>
      </c>
    </row>
    <row r="161" spans="1:16" x14ac:dyDescent="0.4">
      <c r="A161" s="694"/>
      <c r="B161" s="695"/>
      <c r="C161" s="719">
        <f>+'Creative &amp; Production'!C59</f>
        <v>0</v>
      </c>
      <c r="D161" s="719">
        <f>+'Creative &amp; Production'!D59</f>
        <v>0</v>
      </c>
      <c r="E161" s="733">
        <f>+'Creative &amp; Production'!G59</f>
        <v>0</v>
      </c>
      <c r="F161" s="722"/>
      <c r="G161" s="722"/>
      <c r="H161" s="722"/>
      <c r="I161" s="722"/>
      <c r="J161" s="723">
        <f t="shared" si="7"/>
        <v>0</v>
      </c>
      <c r="P161" s="693">
        <f t="shared" si="8"/>
        <v>1</v>
      </c>
    </row>
    <row r="162" spans="1:16" x14ac:dyDescent="0.4">
      <c r="A162" s="694"/>
      <c r="B162" s="695"/>
      <c r="C162" s="719">
        <f>+'Creative &amp; Production'!C60</f>
        <v>0</v>
      </c>
      <c r="D162" s="719">
        <f>+'Creative &amp; Production'!D60</f>
        <v>0</v>
      </c>
      <c r="E162" s="733">
        <f>+'Creative &amp; Production'!G60</f>
        <v>0</v>
      </c>
      <c r="F162" s="722"/>
      <c r="G162" s="722"/>
      <c r="H162" s="722"/>
      <c r="I162" s="722"/>
      <c r="J162" s="723">
        <f t="shared" si="7"/>
        <v>0</v>
      </c>
      <c r="P162" s="693">
        <f t="shared" si="8"/>
        <v>1</v>
      </c>
    </row>
    <row r="163" spans="1:16" x14ac:dyDescent="0.4">
      <c r="A163" s="694"/>
      <c r="B163" s="695"/>
      <c r="C163" s="719">
        <f>+'Creative &amp; Production'!C61</f>
        <v>0</v>
      </c>
      <c r="D163" s="719">
        <f>+'Creative &amp; Production'!D61</f>
        <v>0</v>
      </c>
      <c r="E163" s="733">
        <f>+'Creative &amp; Production'!G61</f>
        <v>0</v>
      </c>
      <c r="F163" s="722"/>
      <c r="G163" s="722"/>
      <c r="H163" s="722"/>
      <c r="I163" s="722"/>
      <c r="J163" s="723">
        <f t="shared" si="7"/>
        <v>0</v>
      </c>
      <c r="P163" s="693">
        <f t="shared" si="8"/>
        <v>1</v>
      </c>
    </row>
    <row r="164" spans="1:16" x14ac:dyDescent="0.4">
      <c r="A164" s="694"/>
      <c r="B164" s="695"/>
      <c r="C164" s="719">
        <f>+'Creative &amp; Production'!C62</f>
        <v>0</v>
      </c>
      <c r="D164" s="719">
        <f>+'Creative &amp; Production'!D62</f>
        <v>0</v>
      </c>
      <c r="E164" s="733">
        <f>+'Creative &amp; Production'!G62</f>
        <v>0</v>
      </c>
      <c r="F164" s="722"/>
      <c r="G164" s="722"/>
      <c r="H164" s="722"/>
      <c r="I164" s="722"/>
      <c r="J164" s="723">
        <f t="shared" si="7"/>
        <v>0</v>
      </c>
      <c r="P164" s="693">
        <f t="shared" si="8"/>
        <v>1</v>
      </c>
    </row>
    <row r="165" spans="1:16" x14ac:dyDescent="0.4">
      <c r="A165" s="694"/>
      <c r="B165" s="695"/>
      <c r="C165" s="719">
        <f>+'Creative &amp; Production'!C63</f>
        <v>0</v>
      </c>
      <c r="D165" s="719">
        <f>+'Creative &amp; Production'!D63</f>
        <v>0</v>
      </c>
      <c r="E165" s="733">
        <f>+'Creative &amp; Production'!G63</f>
        <v>0</v>
      </c>
      <c r="F165" s="722"/>
      <c r="G165" s="722"/>
      <c r="H165" s="722"/>
      <c r="I165" s="722"/>
      <c r="J165" s="723">
        <f t="shared" si="7"/>
        <v>0</v>
      </c>
      <c r="P165" s="693">
        <f t="shared" si="8"/>
        <v>1</v>
      </c>
    </row>
    <row r="166" spans="1:16" x14ac:dyDescent="0.4">
      <c r="A166" s="694"/>
      <c r="B166" s="695"/>
      <c r="C166" s="719">
        <f>+'Creative &amp; Production'!C64</f>
        <v>0</v>
      </c>
      <c r="D166" s="719">
        <f>+'Creative &amp; Production'!D64</f>
        <v>0</v>
      </c>
      <c r="E166" s="733">
        <f>+'Creative &amp; Production'!G64</f>
        <v>0</v>
      </c>
      <c r="F166" s="722"/>
      <c r="G166" s="722"/>
      <c r="H166" s="722"/>
      <c r="I166" s="722"/>
      <c r="J166" s="723">
        <f t="shared" si="7"/>
        <v>0</v>
      </c>
      <c r="P166" s="693">
        <f t="shared" si="8"/>
        <v>1</v>
      </c>
    </row>
    <row r="167" spans="1:16" x14ac:dyDescent="0.4">
      <c r="A167" s="694"/>
      <c r="B167" s="695"/>
      <c r="C167" s="719">
        <f>+'Creative &amp; Production'!C65</f>
        <v>0</v>
      </c>
      <c r="D167" s="719">
        <f>+'Creative &amp; Production'!D65</f>
        <v>0</v>
      </c>
      <c r="E167" s="733">
        <f>+'Creative &amp; Production'!G65</f>
        <v>0</v>
      </c>
      <c r="F167" s="722"/>
      <c r="G167" s="722"/>
      <c r="H167" s="722"/>
      <c r="I167" s="722"/>
      <c r="J167" s="723">
        <f t="shared" si="7"/>
        <v>0</v>
      </c>
      <c r="P167" s="693">
        <f t="shared" si="8"/>
        <v>1</v>
      </c>
    </row>
    <row r="168" spans="1:16" x14ac:dyDescent="0.4">
      <c r="A168" s="694"/>
      <c r="B168" s="695"/>
      <c r="C168" s="719">
        <f>+'Creative &amp; Production'!C66</f>
        <v>0</v>
      </c>
      <c r="D168" s="719">
        <f>+'Creative &amp; Production'!D66</f>
        <v>0</v>
      </c>
      <c r="E168" s="733">
        <f>+'Creative &amp; Production'!G66</f>
        <v>0</v>
      </c>
      <c r="F168" s="722"/>
      <c r="G168" s="722"/>
      <c r="H168" s="722"/>
      <c r="I168" s="722"/>
      <c r="J168" s="723">
        <f t="shared" si="7"/>
        <v>0</v>
      </c>
      <c r="P168" s="693">
        <f t="shared" si="8"/>
        <v>1</v>
      </c>
    </row>
    <row r="169" spans="1:16" x14ac:dyDescent="0.4">
      <c r="A169" s="694"/>
      <c r="B169" s="695"/>
      <c r="C169" s="719">
        <f>+'Creative &amp; Production'!C67</f>
        <v>0</v>
      </c>
      <c r="D169" s="719">
        <f>+'Creative &amp; Production'!D67</f>
        <v>0</v>
      </c>
      <c r="E169" s="733">
        <f>+'Creative &amp; Production'!G67</f>
        <v>0</v>
      </c>
      <c r="F169" s="722"/>
      <c r="G169" s="722"/>
      <c r="H169" s="722"/>
      <c r="I169" s="722"/>
      <c r="J169" s="723">
        <f t="shared" si="7"/>
        <v>0</v>
      </c>
      <c r="P169" s="693">
        <f t="shared" si="8"/>
        <v>1</v>
      </c>
    </row>
    <row r="170" spans="1:16" x14ac:dyDescent="0.4">
      <c r="A170" s="694"/>
      <c r="B170" s="695" t="str">
        <f>+B155</f>
        <v>ZK103.K226.Analysis code</v>
      </c>
      <c r="C170" s="719">
        <f>+'Creative &amp; Production'!C68</f>
        <v>0</v>
      </c>
      <c r="D170" s="719">
        <f>+'Creative &amp; Production'!D68</f>
        <v>0</v>
      </c>
      <c r="E170" s="733">
        <f>+'Creative &amp; Production'!G68</f>
        <v>0</v>
      </c>
      <c r="F170" s="722"/>
      <c r="G170" s="722"/>
      <c r="H170" s="722"/>
      <c r="I170" s="722"/>
      <c r="J170" s="723">
        <f t="shared" si="7"/>
        <v>0</v>
      </c>
      <c r="P170" s="693">
        <f t="shared" si="8"/>
        <v>1</v>
      </c>
    </row>
    <row r="171" spans="1:16" x14ac:dyDescent="0.4">
      <c r="A171" s="694"/>
      <c r="B171" s="695"/>
      <c r="C171" s="738" t="s">
        <v>297</v>
      </c>
      <c r="D171" s="738"/>
      <c r="E171" s="733"/>
      <c r="F171" s="715">
        <f>+IFERROR(VLOOKUP($B170,'[1]Sum table'!$A:$E,4,FALSE),0)</f>
        <v>0</v>
      </c>
      <c r="G171" s="715">
        <f>+IFERROR(VLOOKUP($B170,'[1]Sum table'!$A:$E,5,FALSE),0)</f>
        <v>0</v>
      </c>
      <c r="H171" s="715"/>
      <c r="I171" s="715">
        <f>+IFERROR(VLOOKUP($B170,'[1]Sum table'!$A:$F,6,FALSE),0)</f>
        <v>0</v>
      </c>
      <c r="J171" s="716"/>
      <c r="P171" s="693">
        <f t="shared" si="8"/>
        <v>1</v>
      </c>
    </row>
    <row r="172" spans="1:16" x14ac:dyDescent="0.4">
      <c r="A172" s="717" t="s">
        <v>128</v>
      </c>
      <c r="B172" s="710" t="str">
        <f>+'Creative &amp; Production'!B70</f>
        <v>ZK103.K227.Analysis code</v>
      </c>
      <c r="C172" s="711" t="s">
        <v>129</v>
      </c>
      <c r="D172" s="711"/>
      <c r="E172" s="712">
        <f>SUM(E173:E178)</f>
        <v>0</v>
      </c>
      <c r="F172" s="713">
        <f>SUM(F173:F178)</f>
        <v>0</v>
      </c>
      <c r="G172" s="713">
        <f>SUM(G173:G178)</f>
        <v>0</v>
      </c>
      <c r="H172" s="713">
        <f>+E172-F172-G172</f>
        <v>0</v>
      </c>
      <c r="I172" s="713">
        <f>SUM(I173:I178)</f>
        <v>0</v>
      </c>
      <c r="J172" s="714">
        <f>+H172-I172</f>
        <v>0</v>
      </c>
      <c r="P172" s="693">
        <f t="shared" si="8"/>
        <v>1</v>
      </c>
    </row>
    <row r="173" spans="1:16" x14ac:dyDescent="0.4">
      <c r="A173" s="694"/>
      <c r="B173" s="695"/>
      <c r="C173" s="719">
        <f>+'Creative &amp; Production'!C71</f>
        <v>0</v>
      </c>
      <c r="D173" s="719">
        <f>+'Creative &amp; Production'!D71</f>
        <v>0</v>
      </c>
      <c r="E173" s="733">
        <f>+'Creative &amp; Production'!G71</f>
        <v>0</v>
      </c>
      <c r="F173" s="715"/>
      <c r="G173" s="715"/>
      <c r="H173" s="715"/>
      <c r="I173" s="715"/>
      <c r="J173" s="716">
        <f t="shared" si="7"/>
        <v>0</v>
      </c>
      <c r="P173" s="693">
        <f t="shared" si="8"/>
        <v>1</v>
      </c>
    </row>
    <row r="174" spans="1:16" x14ac:dyDescent="0.4">
      <c r="A174" s="694"/>
      <c r="B174" s="695"/>
      <c r="C174" s="719">
        <f>+'Creative &amp; Production'!C72</f>
        <v>0</v>
      </c>
      <c r="D174" s="719">
        <f>+'Creative &amp; Production'!D72</f>
        <v>0</v>
      </c>
      <c r="E174" s="733">
        <f>+'Creative &amp; Production'!G72</f>
        <v>0</v>
      </c>
      <c r="F174" s="722"/>
      <c r="G174" s="722"/>
      <c r="H174" s="722"/>
      <c r="I174" s="722"/>
      <c r="J174" s="723">
        <f t="shared" si="7"/>
        <v>0</v>
      </c>
      <c r="P174" s="693">
        <f t="shared" si="8"/>
        <v>1</v>
      </c>
    </row>
    <row r="175" spans="1:16" x14ac:dyDescent="0.4">
      <c r="A175" s="694"/>
      <c r="B175" s="695"/>
      <c r="C175" s="719">
        <f>+'Creative &amp; Production'!C73</f>
        <v>0</v>
      </c>
      <c r="D175" s="719">
        <f>+'Creative &amp; Production'!D73</f>
        <v>0</v>
      </c>
      <c r="E175" s="733">
        <f>+'Creative &amp; Production'!G73</f>
        <v>0</v>
      </c>
      <c r="F175" s="722"/>
      <c r="G175" s="722"/>
      <c r="H175" s="722"/>
      <c r="I175" s="722"/>
      <c r="J175" s="723">
        <f t="shared" si="7"/>
        <v>0</v>
      </c>
      <c r="P175" s="693">
        <f t="shared" si="8"/>
        <v>1</v>
      </c>
    </row>
    <row r="176" spans="1:16" x14ac:dyDescent="0.4">
      <c r="A176" s="694"/>
      <c r="B176" s="695"/>
      <c r="C176" s="719">
        <f>+'Creative &amp; Production'!C74</f>
        <v>0</v>
      </c>
      <c r="D176" s="719">
        <f>+'Creative &amp; Production'!D74</f>
        <v>0</v>
      </c>
      <c r="E176" s="733">
        <f>+'Creative &amp; Production'!G74</f>
        <v>0</v>
      </c>
      <c r="F176" s="722"/>
      <c r="G176" s="722"/>
      <c r="H176" s="722"/>
      <c r="I176" s="722"/>
      <c r="J176" s="723">
        <f t="shared" si="7"/>
        <v>0</v>
      </c>
      <c r="P176" s="693">
        <f t="shared" si="8"/>
        <v>1</v>
      </c>
    </row>
    <row r="177" spans="1:16" x14ac:dyDescent="0.4">
      <c r="A177" s="694"/>
      <c r="B177" s="695" t="str">
        <f>+B172</f>
        <v>ZK103.K227.Analysis code</v>
      </c>
      <c r="C177" s="719">
        <f>+'Creative &amp; Production'!C75</f>
        <v>0</v>
      </c>
      <c r="D177" s="719">
        <f>+'Creative &amp; Production'!D75</f>
        <v>0</v>
      </c>
      <c r="E177" s="733">
        <f>+'Creative &amp; Production'!G75</f>
        <v>0</v>
      </c>
      <c r="F177" s="722"/>
      <c r="G177" s="722"/>
      <c r="H177" s="722"/>
      <c r="I177" s="722"/>
      <c r="J177" s="723">
        <f t="shared" si="7"/>
        <v>0</v>
      </c>
      <c r="P177" s="693">
        <f t="shared" si="8"/>
        <v>1</v>
      </c>
    </row>
    <row r="178" spans="1:16" x14ac:dyDescent="0.4">
      <c r="A178" s="694"/>
      <c r="B178" s="695"/>
      <c r="C178" s="738" t="s">
        <v>297</v>
      </c>
      <c r="D178" s="738"/>
      <c r="E178" s="733"/>
      <c r="F178" s="715">
        <f>+IFERROR(VLOOKUP($B177,'[1]Sum table'!$A:$E,4,FALSE),0)</f>
        <v>0</v>
      </c>
      <c r="G178" s="715">
        <f>+IFERROR(VLOOKUP($B177,'[1]Sum table'!$A:$E,5,FALSE),0)</f>
        <v>0</v>
      </c>
      <c r="H178" s="715"/>
      <c r="I178" s="715">
        <f>+IFERROR(VLOOKUP($B177,'[1]Sum table'!$A:$F,6,FALSE),0)</f>
        <v>0</v>
      </c>
      <c r="J178" s="716"/>
      <c r="P178" s="693">
        <f t="shared" si="8"/>
        <v>1</v>
      </c>
    </row>
    <row r="179" spans="1:16" x14ac:dyDescent="0.4">
      <c r="A179" s="717" t="s">
        <v>130</v>
      </c>
      <c r="B179" s="710" t="str">
        <f>+Performers!B8</f>
        <v>ZK104.K231.Analysis code</v>
      </c>
      <c r="C179" s="711" t="s">
        <v>131</v>
      </c>
      <c r="D179" s="711"/>
      <c r="E179" s="712">
        <f>SUM(E180:E187)</f>
        <v>0</v>
      </c>
      <c r="F179" s="713">
        <f>SUM(F180:F187)</f>
        <v>0</v>
      </c>
      <c r="G179" s="713">
        <f>SUM(G180:G187)</f>
        <v>0</v>
      </c>
      <c r="H179" s="713">
        <f>+E179-F179-G179</f>
        <v>0</v>
      </c>
      <c r="I179" s="713">
        <f>SUM(I180:I187)</f>
        <v>0</v>
      </c>
      <c r="J179" s="714">
        <f>+H179-I179</f>
        <v>0</v>
      </c>
      <c r="P179" s="693">
        <f t="shared" si="8"/>
        <v>1</v>
      </c>
    </row>
    <row r="180" spans="1:16" x14ac:dyDescent="0.4">
      <c r="A180" s="694"/>
      <c r="B180" s="695"/>
      <c r="C180" s="719">
        <f>+Performers!C9</f>
        <v>0</v>
      </c>
      <c r="D180" s="719">
        <f>+Performers!D9</f>
        <v>0</v>
      </c>
      <c r="E180" s="733">
        <f>+Performers!G9</f>
        <v>0</v>
      </c>
      <c r="F180" s="715"/>
      <c r="G180" s="715"/>
      <c r="H180" s="715"/>
      <c r="I180" s="715"/>
      <c r="J180" s="716">
        <f t="shared" si="7"/>
        <v>0</v>
      </c>
      <c r="P180" s="693">
        <f t="shared" si="8"/>
        <v>1</v>
      </c>
    </row>
    <row r="181" spans="1:16" x14ac:dyDescent="0.4">
      <c r="A181" s="694"/>
      <c r="B181" s="695"/>
      <c r="C181" s="719">
        <f>+Performers!C10</f>
        <v>0</v>
      </c>
      <c r="D181" s="719">
        <f>+Performers!D10</f>
        <v>0</v>
      </c>
      <c r="E181" s="733">
        <f>+Performers!G10</f>
        <v>0</v>
      </c>
      <c r="F181" s="715"/>
      <c r="G181" s="715"/>
      <c r="H181" s="715"/>
      <c r="I181" s="715"/>
      <c r="J181" s="716">
        <f t="shared" si="7"/>
        <v>0</v>
      </c>
      <c r="P181" s="693">
        <f t="shared" si="8"/>
        <v>1</v>
      </c>
    </row>
    <row r="182" spans="1:16" x14ac:dyDescent="0.4">
      <c r="A182" s="694"/>
      <c r="B182" s="695"/>
      <c r="C182" s="719">
        <f>+Performers!C11</f>
        <v>0</v>
      </c>
      <c r="D182" s="719">
        <f>+Performers!D11</f>
        <v>0</v>
      </c>
      <c r="E182" s="733">
        <f>+Performers!G11</f>
        <v>0</v>
      </c>
      <c r="F182" s="715"/>
      <c r="G182" s="715"/>
      <c r="H182" s="715"/>
      <c r="I182" s="715"/>
      <c r="J182" s="716">
        <f t="shared" si="7"/>
        <v>0</v>
      </c>
      <c r="P182" s="693">
        <f t="shared" si="8"/>
        <v>1</v>
      </c>
    </row>
    <row r="183" spans="1:16" x14ac:dyDescent="0.4">
      <c r="A183" s="694"/>
      <c r="B183" s="695"/>
      <c r="C183" s="719">
        <f>+Performers!C12</f>
        <v>0</v>
      </c>
      <c r="D183" s="719">
        <f>+Performers!D12</f>
        <v>0</v>
      </c>
      <c r="E183" s="733">
        <f>+Performers!G12</f>
        <v>0</v>
      </c>
      <c r="F183" s="715"/>
      <c r="G183" s="715"/>
      <c r="H183" s="715"/>
      <c r="I183" s="715"/>
      <c r="J183" s="716">
        <f t="shared" si="7"/>
        <v>0</v>
      </c>
      <c r="P183" s="693">
        <f t="shared" si="8"/>
        <v>1</v>
      </c>
    </row>
    <row r="184" spans="1:16" x14ac:dyDescent="0.4">
      <c r="A184" s="694"/>
      <c r="B184" s="695"/>
      <c r="C184" s="719">
        <f>+Performers!C13</f>
        <v>0</v>
      </c>
      <c r="D184" s="719">
        <f>+Performers!D13</f>
        <v>0</v>
      </c>
      <c r="E184" s="733">
        <f>+Performers!G13</f>
        <v>0</v>
      </c>
      <c r="F184" s="715"/>
      <c r="G184" s="715"/>
      <c r="H184" s="715"/>
      <c r="I184" s="715"/>
      <c r="J184" s="716">
        <f t="shared" si="7"/>
        <v>0</v>
      </c>
      <c r="P184" s="693">
        <f t="shared" si="8"/>
        <v>1</v>
      </c>
    </row>
    <row r="185" spans="1:16" x14ac:dyDescent="0.4">
      <c r="A185" s="694"/>
      <c r="B185" s="695"/>
      <c r="C185" s="719">
        <f>+Performers!C14</f>
        <v>0</v>
      </c>
      <c r="D185" s="719">
        <f>+Performers!D14</f>
        <v>0</v>
      </c>
      <c r="E185" s="733">
        <f>+Performers!G14</f>
        <v>0</v>
      </c>
      <c r="F185" s="715"/>
      <c r="G185" s="715"/>
      <c r="H185" s="715"/>
      <c r="I185" s="715"/>
      <c r="J185" s="716">
        <f t="shared" si="7"/>
        <v>0</v>
      </c>
      <c r="P185" s="693">
        <f t="shared" si="8"/>
        <v>1</v>
      </c>
    </row>
    <row r="186" spans="1:16" x14ac:dyDescent="0.4">
      <c r="A186" s="694"/>
      <c r="B186" s="695" t="str">
        <f>+B179</f>
        <v>ZK104.K231.Analysis code</v>
      </c>
      <c r="C186" s="719">
        <f>+Performers!C15</f>
        <v>0</v>
      </c>
      <c r="D186" s="719">
        <f>+Performers!D15</f>
        <v>0</v>
      </c>
      <c r="E186" s="733">
        <f>+Performers!G15</f>
        <v>0</v>
      </c>
      <c r="F186" s="715"/>
      <c r="G186" s="715"/>
      <c r="H186" s="715"/>
      <c r="I186" s="715"/>
      <c r="J186" s="716">
        <f t="shared" si="7"/>
        <v>0</v>
      </c>
      <c r="P186" s="693">
        <f t="shared" si="8"/>
        <v>1</v>
      </c>
    </row>
    <row r="187" spans="1:16" x14ac:dyDescent="0.4">
      <c r="A187" s="734"/>
      <c r="B187" s="735"/>
      <c r="C187" s="736" t="s">
        <v>297</v>
      </c>
      <c r="D187" s="736"/>
      <c r="E187" s="737"/>
      <c r="F187" s="715">
        <f>+IFERROR(VLOOKUP($B186,'[1]Sum table'!$A:$E,4,FALSE),0)</f>
        <v>0</v>
      </c>
      <c r="G187" s="715">
        <f>+IFERROR(VLOOKUP($B186,'[1]Sum table'!$A:$E,5,FALSE),0)</f>
        <v>0</v>
      </c>
      <c r="H187" s="715"/>
      <c r="I187" s="715">
        <f>+IFERROR(VLOOKUP($B186,'[1]Sum table'!$A:$F,6,FALSE),0)</f>
        <v>0</v>
      </c>
      <c r="J187" s="716"/>
      <c r="P187" s="693">
        <f t="shared" si="8"/>
        <v>1</v>
      </c>
    </row>
    <row r="188" spans="1:16" x14ac:dyDescent="0.4">
      <c r="A188" s="717" t="s">
        <v>132</v>
      </c>
      <c r="B188" s="710" t="str">
        <f>+Performers!B17</f>
        <v>ZK104.K232.Analysis code</v>
      </c>
      <c r="C188" s="711" t="s">
        <v>133</v>
      </c>
      <c r="D188" s="711"/>
      <c r="E188" s="712">
        <f>SUM(E189:E196)</f>
        <v>0</v>
      </c>
      <c r="F188" s="713">
        <f>SUM(F189:F196)</f>
        <v>0</v>
      </c>
      <c r="G188" s="713">
        <f>SUM(G189:G196)</f>
        <v>0</v>
      </c>
      <c r="H188" s="713">
        <f>+E188-F188-G188</f>
        <v>0</v>
      </c>
      <c r="I188" s="713">
        <f>SUM(I189:I196)</f>
        <v>0</v>
      </c>
      <c r="J188" s="714">
        <f>+H188-I188</f>
        <v>0</v>
      </c>
      <c r="P188" s="693">
        <f t="shared" si="8"/>
        <v>1</v>
      </c>
    </row>
    <row r="189" spans="1:16" x14ac:dyDescent="0.4">
      <c r="A189" s="694"/>
      <c r="B189" s="695"/>
      <c r="C189" s="719">
        <f>+Performers!C18</f>
        <v>0</v>
      </c>
      <c r="D189" s="719">
        <f>+Performers!D18</f>
        <v>0</v>
      </c>
      <c r="E189" s="733">
        <f>+Performers!G18</f>
        <v>0</v>
      </c>
      <c r="F189" s="715">
        <f>+IFERROR(VLOOKUP(#REF!,#REF!,4,FALSE),0)</f>
        <v>0</v>
      </c>
      <c r="G189" s="722"/>
      <c r="H189" s="722"/>
      <c r="I189" s="722"/>
      <c r="J189" s="723">
        <f t="shared" si="7"/>
        <v>0</v>
      </c>
      <c r="P189" s="693">
        <f t="shared" si="8"/>
        <v>1</v>
      </c>
    </row>
    <row r="190" spans="1:16" x14ac:dyDescent="0.4">
      <c r="A190" s="694"/>
      <c r="B190" s="695"/>
      <c r="C190" s="719">
        <f>+Performers!C19</f>
        <v>0</v>
      </c>
      <c r="D190" s="719">
        <f>+Performers!D19</f>
        <v>0</v>
      </c>
      <c r="E190" s="733">
        <f>+Performers!G19</f>
        <v>0</v>
      </c>
      <c r="F190" s="722"/>
      <c r="G190" s="722"/>
      <c r="H190" s="722"/>
      <c r="I190" s="722"/>
      <c r="J190" s="723">
        <f t="shared" si="7"/>
        <v>0</v>
      </c>
      <c r="P190" s="693">
        <f t="shared" si="8"/>
        <v>1</v>
      </c>
    </row>
    <row r="191" spans="1:16" x14ac:dyDescent="0.4">
      <c r="A191" s="694"/>
      <c r="B191" s="695"/>
      <c r="C191" s="719">
        <f>+Performers!C20</f>
        <v>0</v>
      </c>
      <c r="D191" s="719">
        <f>+Performers!D20</f>
        <v>0</v>
      </c>
      <c r="E191" s="733">
        <f>+Performers!G20</f>
        <v>0</v>
      </c>
      <c r="F191" s="722"/>
      <c r="G191" s="722"/>
      <c r="H191" s="722"/>
      <c r="I191" s="722"/>
      <c r="J191" s="723">
        <f t="shared" si="7"/>
        <v>0</v>
      </c>
      <c r="P191" s="693">
        <f t="shared" si="8"/>
        <v>1</v>
      </c>
    </row>
    <row r="192" spans="1:16" x14ac:dyDescent="0.4">
      <c r="A192" s="694"/>
      <c r="B192" s="695"/>
      <c r="C192" s="719">
        <f>+Performers!C21</f>
        <v>0</v>
      </c>
      <c r="D192" s="719">
        <f>+Performers!D21</f>
        <v>0</v>
      </c>
      <c r="E192" s="733">
        <f>+Performers!G21</f>
        <v>0</v>
      </c>
      <c r="F192" s="722"/>
      <c r="G192" s="722"/>
      <c r="H192" s="722"/>
      <c r="I192" s="722"/>
      <c r="J192" s="723">
        <f t="shared" si="7"/>
        <v>0</v>
      </c>
      <c r="P192" s="693">
        <f t="shared" si="8"/>
        <v>1</v>
      </c>
    </row>
    <row r="193" spans="1:16" x14ac:dyDescent="0.4">
      <c r="A193" s="694"/>
      <c r="B193" s="695"/>
      <c r="C193" s="719">
        <f>+Performers!C22</f>
        <v>0</v>
      </c>
      <c r="D193" s="719">
        <f>+Performers!D22</f>
        <v>0</v>
      </c>
      <c r="E193" s="733">
        <f>+Performers!G22</f>
        <v>0</v>
      </c>
      <c r="F193" s="722"/>
      <c r="G193" s="722"/>
      <c r="H193" s="722"/>
      <c r="I193" s="722"/>
      <c r="J193" s="723">
        <f t="shared" si="7"/>
        <v>0</v>
      </c>
      <c r="P193" s="693">
        <f t="shared" si="8"/>
        <v>1</v>
      </c>
    </row>
    <row r="194" spans="1:16" x14ac:dyDescent="0.4">
      <c r="A194" s="694"/>
      <c r="B194" s="695"/>
      <c r="C194" s="719">
        <f>+Performers!C23</f>
        <v>0</v>
      </c>
      <c r="D194" s="719">
        <f>+Performers!D23</f>
        <v>0</v>
      </c>
      <c r="E194" s="733">
        <f>+Performers!G23</f>
        <v>0</v>
      </c>
      <c r="F194" s="722"/>
      <c r="G194" s="722"/>
      <c r="H194" s="722"/>
      <c r="I194" s="722"/>
      <c r="J194" s="723">
        <f t="shared" si="7"/>
        <v>0</v>
      </c>
      <c r="P194" s="693">
        <f t="shared" si="8"/>
        <v>1</v>
      </c>
    </row>
    <row r="195" spans="1:16" x14ac:dyDescent="0.4">
      <c r="A195" s="694"/>
      <c r="B195" s="695" t="str">
        <f>+B188</f>
        <v>ZK104.K232.Analysis code</v>
      </c>
      <c r="C195" s="719">
        <f>+Performers!C24</f>
        <v>0</v>
      </c>
      <c r="D195" s="719">
        <f>+Performers!D24</f>
        <v>0</v>
      </c>
      <c r="E195" s="733">
        <f>+Performers!G24</f>
        <v>0</v>
      </c>
      <c r="F195" s="722"/>
      <c r="G195" s="722"/>
      <c r="H195" s="722"/>
      <c r="I195" s="722"/>
      <c r="J195" s="723">
        <f t="shared" si="7"/>
        <v>0</v>
      </c>
      <c r="P195" s="693">
        <f t="shared" si="8"/>
        <v>1</v>
      </c>
    </row>
    <row r="196" spans="1:16" x14ac:dyDescent="0.4">
      <c r="A196" s="734"/>
      <c r="B196" s="735"/>
      <c r="C196" s="738" t="s">
        <v>297</v>
      </c>
      <c r="D196" s="738"/>
      <c r="E196" s="733"/>
      <c r="F196" s="715">
        <f>+IFERROR(VLOOKUP($B195,'[1]Sum table'!$A:$E,4,FALSE),0)</f>
        <v>0</v>
      </c>
      <c r="G196" s="715">
        <f>+IFERROR(VLOOKUP($B195,'[1]Sum table'!$A:$E,5,FALSE),0)</f>
        <v>0</v>
      </c>
      <c r="H196" s="715"/>
      <c r="I196" s="715">
        <f>+IFERROR(VLOOKUP($B195,'[1]Sum table'!$A:$F,6,FALSE),0)</f>
        <v>0</v>
      </c>
      <c r="J196" s="716"/>
      <c r="P196" s="693">
        <f t="shared" si="8"/>
        <v>1</v>
      </c>
    </row>
    <row r="197" spans="1:16" x14ac:dyDescent="0.4">
      <c r="A197" s="717" t="s">
        <v>134</v>
      </c>
      <c r="B197" s="710" t="str">
        <f>+Performers!B26</f>
        <v>ZK104.K233.Analysis code</v>
      </c>
      <c r="C197" s="711" t="s">
        <v>135</v>
      </c>
      <c r="D197" s="711"/>
      <c r="E197" s="712">
        <f>SUM(E198:E202)</f>
        <v>0</v>
      </c>
      <c r="F197" s="713">
        <f>SUM(F198:F202)</f>
        <v>0</v>
      </c>
      <c r="G197" s="713">
        <f>SUM(G198:G202)</f>
        <v>0</v>
      </c>
      <c r="H197" s="713">
        <f>+E197-F197-G197</f>
        <v>0</v>
      </c>
      <c r="I197" s="713">
        <f>SUM(I198:I202)</f>
        <v>0</v>
      </c>
      <c r="J197" s="714">
        <f>+H197-I197</f>
        <v>0</v>
      </c>
      <c r="P197" s="693">
        <f t="shared" si="8"/>
        <v>1</v>
      </c>
    </row>
    <row r="198" spans="1:16" x14ac:dyDescent="0.4">
      <c r="A198" s="698"/>
      <c r="B198" s="699"/>
      <c r="C198" s="719">
        <f>+Performers!C27</f>
        <v>0</v>
      </c>
      <c r="D198" s="719">
        <f>+Performers!D27</f>
        <v>0</v>
      </c>
      <c r="E198" s="733">
        <f>+Performers!G27</f>
        <v>0</v>
      </c>
      <c r="F198" s="715"/>
      <c r="G198" s="715"/>
      <c r="H198" s="715"/>
      <c r="I198" s="715"/>
      <c r="J198" s="716">
        <f t="shared" si="7"/>
        <v>0</v>
      </c>
      <c r="P198" s="693">
        <f t="shared" si="8"/>
        <v>1</v>
      </c>
    </row>
    <row r="199" spans="1:16" x14ac:dyDescent="0.4">
      <c r="A199" s="698"/>
      <c r="B199" s="699"/>
      <c r="C199" s="719">
        <f>+Performers!C28</f>
        <v>0</v>
      </c>
      <c r="D199" s="719">
        <f>+Performers!D28</f>
        <v>0</v>
      </c>
      <c r="E199" s="733">
        <f>+Performers!G28</f>
        <v>0</v>
      </c>
      <c r="F199" s="722"/>
      <c r="G199" s="722"/>
      <c r="H199" s="722"/>
      <c r="I199" s="722"/>
      <c r="J199" s="723">
        <f t="shared" si="7"/>
        <v>0</v>
      </c>
      <c r="P199" s="693">
        <f t="shared" si="8"/>
        <v>1</v>
      </c>
    </row>
    <row r="200" spans="1:16" x14ac:dyDescent="0.4">
      <c r="A200" s="694"/>
      <c r="B200" s="695"/>
      <c r="C200" s="719">
        <f>+Performers!C29</f>
        <v>0</v>
      </c>
      <c r="D200" s="719">
        <f>+Performers!D29</f>
        <v>0</v>
      </c>
      <c r="E200" s="733">
        <f>+Performers!G29</f>
        <v>0</v>
      </c>
      <c r="F200" s="722"/>
      <c r="G200" s="722"/>
      <c r="H200" s="722"/>
      <c r="I200" s="722"/>
      <c r="J200" s="723">
        <f t="shared" si="7"/>
        <v>0</v>
      </c>
      <c r="P200" s="693">
        <f t="shared" si="8"/>
        <v>1</v>
      </c>
    </row>
    <row r="201" spans="1:16" x14ac:dyDescent="0.4">
      <c r="A201" s="698"/>
      <c r="B201" s="699" t="str">
        <f>+B197</f>
        <v>ZK104.K233.Analysis code</v>
      </c>
      <c r="C201" s="719">
        <f>+Performers!C30</f>
        <v>0</v>
      </c>
      <c r="D201" s="719">
        <f>+Performers!D30</f>
        <v>0</v>
      </c>
      <c r="E201" s="733">
        <f>+Performers!G30</f>
        <v>0</v>
      </c>
      <c r="F201" s="722"/>
      <c r="G201" s="722"/>
      <c r="H201" s="722"/>
      <c r="I201" s="722"/>
      <c r="J201" s="723">
        <f t="shared" si="7"/>
        <v>0</v>
      </c>
      <c r="P201" s="693">
        <f t="shared" si="8"/>
        <v>1</v>
      </c>
    </row>
    <row r="202" spans="1:16" x14ac:dyDescent="0.4">
      <c r="A202" s="734"/>
      <c r="B202" s="735"/>
      <c r="C202" s="738" t="s">
        <v>297</v>
      </c>
      <c r="D202" s="738"/>
      <c r="E202" s="733"/>
      <c r="F202" s="715">
        <f>+IFERROR(VLOOKUP($B201,'[1]Sum table'!$A:$E,4,FALSE),0)</f>
        <v>0</v>
      </c>
      <c r="G202" s="715">
        <f>+IFERROR(VLOOKUP($B201,'[1]Sum table'!$A:$E,5,FALSE),0)</f>
        <v>0</v>
      </c>
      <c r="H202" s="715"/>
      <c r="I202" s="715">
        <f>+IFERROR(VLOOKUP($B201,'[1]Sum table'!$A:$F,6,FALSE),0)</f>
        <v>0</v>
      </c>
      <c r="J202" s="716"/>
      <c r="P202" s="693">
        <f t="shared" si="8"/>
        <v>1</v>
      </c>
    </row>
    <row r="203" spans="1:16" x14ac:dyDescent="0.4">
      <c r="A203" s="717" t="s">
        <v>136</v>
      </c>
      <c r="B203" s="710" t="str">
        <f>+'Rehearsal Costs'!B8</f>
        <v>ZK105.K237.Analysis code</v>
      </c>
      <c r="C203" s="711" t="s">
        <v>137</v>
      </c>
      <c r="D203" s="711"/>
      <c r="E203" s="712">
        <f>SUM(E204:E218)</f>
        <v>0</v>
      </c>
      <c r="F203" s="713">
        <f>SUM(F204:F218)</f>
        <v>0</v>
      </c>
      <c r="G203" s="713">
        <f>SUM(G204:G218)</f>
        <v>0</v>
      </c>
      <c r="H203" s="713">
        <f>+E203-F203-G203</f>
        <v>0</v>
      </c>
      <c r="I203" s="713">
        <f>SUM(I204:I218)</f>
        <v>0</v>
      </c>
      <c r="J203" s="714">
        <f>+H203-I203</f>
        <v>0</v>
      </c>
      <c r="P203" s="693">
        <f t="shared" si="8"/>
        <v>1</v>
      </c>
    </row>
    <row r="204" spans="1:16" x14ac:dyDescent="0.4">
      <c r="A204" s="694"/>
      <c r="B204" s="695"/>
      <c r="C204" s="719">
        <f>+'Rehearsal Costs'!C9</f>
        <v>0</v>
      </c>
      <c r="D204" s="719">
        <f>+'Rehearsal Costs'!D9</f>
        <v>0</v>
      </c>
      <c r="E204" s="733">
        <f>+'Rehearsal Costs'!G9</f>
        <v>0</v>
      </c>
      <c r="F204" s="715"/>
      <c r="G204" s="715"/>
      <c r="H204" s="715"/>
      <c r="I204" s="715"/>
      <c r="J204" s="723">
        <f t="shared" si="7"/>
        <v>0</v>
      </c>
      <c r="P204" s="693">
        <f t="shared" si="8"/>
        <v>1</v>
      </c>
    </row>
    <row r="205" spans="1:16" x14ac:dyDescent="0.4">
      <c r="A205" s="694"/>
      <c r="B205" s="695"/>
      <c r="C205" s="719">
        <f>+'Rehearsal Costs'!C10</f>
        <v>0</v>
      </c>
      <c r="D205" s="719">
        <f>+'Rehearsal Costs'!D10</f>
        <v>0</v>
      </c>
      <c r="E205" s="733">
        <f>+'Rehearsal Costs'!G10</f>
        <v>0</v>
      </c>
      <c r="F205" s="715"/>
      <c r="G205" s="715"/>
      <c r="H205" s="715"/>
      <c r="I205" s="715"/>
      <c r="J205" s="723">
        <f t="shared" si="7"/>
        <v>0</v>
      </c>
      <c r="P205" s="693">
        <f t="shared" si="8"/>
        <v>1</v>
      </c>
    </row>
    <row r="206" spans="1:16" x14ac:dyDescent="0.4">
      <c r="A206" s="694"/>
      <c r="B206" s="695"/>
      <c r="C206" s="719">
        <f>+'Rehearsal Costs'!C11</f>
        <v>0</v>
      </c>
      <c r="D206" s="719">
        <f>+'Rehearsal Costs'!D11</f>
        <v>0</v>
      </c>
      <c r="E206" s="733">
        <f>+'Rehearsal Costs'!G11</f>
        <v>0</v>
      </c>
      <c r="F206" s="715"/>
      <c r="G206" s="715"/>
      <c r="H206" s="715"/>
      <c r="I206" s="715"/>
      <c r="J206" s="723">
        <f t="shared" si="7"/>
        <v>0</v>
      </c>
      <c r="P206" s="693">
        <f t="shared" si="8"/>
        <v>1</v>
      </c>
    </row>
    <row r="207" spans="1:16" x14ac:dyDescent="0.4">
      <c r="A207" s="694"/>
      <c r="B207" s="695"/>
      <c r="C207" s="719">
        <f>+'Rehearsal Costs'!C12</f>
        <v>0</v>
      </c>
      <c r="D207" s="719">
        <f>+'Rehearsal Costs'!D12</f>
        <v>0</v>
      </c>
      <c r="E207" s="733">
        <f>+'Rehearsal Costs'!G12</f>
        <v>0</v>
      </c>
      <c r="F207" s="715"/>
      <c r="G207" s="715"/>
      <c r="H207" s="715"/>
      <c r="I207" s="715"/>
      <c r="J207" s="723">
        <f t="shared" ref="J207:J217" si="9">+E207-F207-G207-I207</f>
        <v>0</v>
      </c>
      <c r="P207" s="693">
        <f t="shared" si="8"/>
        <v>1</v>
      </c>
    </row>
    <row r="208" spans="1:16" x14ac:dyDescent="0.4">
      <c r="A208" s="694"/>
      <c r="B208" s="695"/>
      <c r="C208" s="719">
        <f>+'Rehearsal Costs'!C13</f>
        <v>0</v>
      </c>
      <c r="D208" s="719">
        <f>+'Rehearsal Costs'!D13</f>
        <v>0</v>
      </c>
      <c r="E208" s="733">
        <f>+'Rehearsal Costs'!G13</f>
        <v>0</v>
      </c>
      <c r="F208" s="715"/>
      <c r="G208" s="715"/>
      <c r="H208" s="715"/>
      <c r="I208" s="715"/>
      <c r="J208" s="723">
        <f t="shared" si="9"/>
        <v>0</v>
      </c>
      <c r="P208" s="693">
        <f t="shared" si="8"/>
        <v>1</v>
      </c>
    </row>
    <row r="209" spans="1:16" x14ac:dyDescent="0.4">
      <c r="A209" s="694"/>
      <c r="B209" s="695"/>
      <c r="C209" s="719">
        <f>+'Rehearsal Costs'!C14</f>
        <v>0</v>
      </c>
      <c r="D209" s="719">
        <f>+'Rehearsal Costs'!D14</f>
        <v>0</v>
      </c>
      <c r="E209" s="733">
        <f>+'Rehearsal Costs'!G14</f>
        <v>0</v>
      </c>
      <c r="F209" s="715"/>
      <c r="G209" s="715"/>
      <c r="H209" s="715"/>
      <c r="I209" s="715"/>
      <c r="J209" s="723">
        <f t="shared" si="9"/>
        <v>0</v>
      </c>
      <c r="P209" s="693">
        <f t="shared" si="8"/>
        <v>1</v>
      </c>
    </row>
    <row r="210" spans="1:16" x14ac:dyDescent="0.4">
      <c r="A210" s="694"/>
      <c r="B210" s="695"/>
      <c r="C210" s="719">
        <f>+'Rehearsal Costs'!C15</f>
        <v>0</v>
      </c>
      <c r="D210" s="719">
        <f>+'Rehearsal Costs'!D15</f>
        <v>0</v>
      </c>
      <c r="E210" s="733">
        <f>+'Rehearsal Costs'!G15</f>
        <v>0</v>
      </c>
      <c r="F210" s="715"/>
      <c r="G210" s="715"/>
      <c r="H210" s="715"/>
      <c r="I210" s="715"/>
      <c r="J210" s="723">
        <f t="shared" si="9"/>
        <v>0</v>
      </c>
      <c r="P210" s="693">
        <f t="shared" si="8"/>
        <v>1</v>
      </c>
    </row>
    <row r="211" spans="1:16" x14ac:dyDescent="0.4">
      <c r="A211" s="694"/>
      <c r="B211" s="695"/>
      <c r="C211" s="719">
        <f>+'Rehearsal Costs'!C16</f>
        <v>0</v>
      </c>
      <c r="D211" s="719">
        <f>+'Rehearsal Costs'!D16</f>
        <v>0</v>
      </c>
      <c r="E211" s="733">
        <f>+'Rehearsal Costs'!G16</f>
        <v>0</v>
      </c>
      <c r="F211" s="715"/>
      <c r="G211" s="715"/>
      <c r="H211" s="715"/>
      <c r="I211" s="715"/>
      <c r="J211" s="723">
        <f t="shared" si="9"/>
        <v>0</v>
      </c>
      <c r="P211" s="693">
        <f t="shared" si="8"/>
        <v>1</v>
      </c>
    </row>
    <row r="212" spans="1:16" x14ac:dyDescent="0.4">
      <c r="A212" s="694"/>
      <c r="B212" s="695"/>
      <c r="C212" s="719">
        <f>+'Rehearsal Costs'!C17</f>
        <v>0</v>
      </c>
      <c r="D212" s="719">
        <f>+'Rehearsal Costs'!D17</f>
        <v>0</v>
      </c>
      <c r="E212" s="733">
        <f>+'Rehearsal Costs'!G17</f>
        <v>0</v>
      </c>
      <c r="F212" s="715"/>
      <c r="G212" s="715"/>
      <c r="H212" s="715"/>
      <c r="I212" s="715"/>
      <c r="J212" s="723">
        <f t="shared" si="9"/>
        <v>0</v>
      </c>
      <c r="P212" s="693">
        <f t="shared" si="8"/>
        <v>1</v>
      </c>
    </row>
    <row r="213" spans="1:16" x14ac:dyDescent="0.4">
      <c r="A213" s="694"/>
      <c r="B213" s="695"/>
      <c r="C213" s="719">
        <f>+'Rehearsal Costs'!C18</f>
        <v>0</v>
      </c>
      <c r="D213" s="719">
        <f>+'Rehearsal Costs'!D18</f>
        <v>0</v>
      </c>
      <c r="E213" s="733">
        <f>+'Rehearsal Costs'!G18</f>
        <v>0</v>
      </c>
      <c r="F213" s="715"/>
      <c r="G213" s="715"/>
      <c r="H213" s="715"/>
      <c r="I213" s="715"/>
      <c r="J213" s="723">
        <f t="shared" si="9"/>
        <v>0</v>
      </c>
      <c r="P213" s="693">
        <f t="shared" si="8"/>
        <v>1</v>
      </c>
    </row>
    <row r="214" spans="1:16" x14ac:dyDescent="0.4">
      <c r="A214" s="694"/>
      <c r="B214" s="695"/>
      <c r="C214" s="719">
        <f>+'Rehearsal Costs'!C19</f>
        <v>0</v>
      </c>
      <c r="D214" s="719">
        <f>+'Rehearsal Costs'!D19</f>
        <v>0</v>
      </c>
      <c r="E214" s="733">
        <f>+'Rehearsal Costs'!G19</f>
        <v>0</v>
      </c>
      <c r="F214" s="715"/>
      <c r="G214" s="715"/>
      <c r="H214" s="715"/>
      <c r="I214" s="715"/>
      <c r="J214" s="723">
        <f t="shared" si="9"/>
        <v>0</v>
      </c>
      <c r="P214" s="693">
        <f t="shared" si="8"/>
        <v>1</v>
      </c>
    </row>
    <row r="215" spans="1:16" x14ac:dyDescent="0.4">
      <c r="A215" s="694"/>
      <c r="B215" s="695"/>
      <c r="C215" s="719">
        <f>+'Rehearsal Costs'!C20</f>
        <v>0</v>
      </c>
      <c r="D215" s="719">
        <f>+'Rehearsal Costs'!D20</f>
        <v>0</v>
      </c>
      <c r="E215" s="733">
        <f>+'Rehearsal Costs'!G20</f>
        <v>0</v>
      </c>
      <c r="F215" s="715"/>
      <c r="G215" s="715"/>
      <c r="H215" s="715"/>
      <c r="I215" s="715"/>
      <c r="J215" s="723">
        <f t="shared" si="9"/>
        <v>0</v>
      </c>
      <c r="P215" s="693">
        <f t="shared" si="8"/>
        <v>1</v>
      </c>
    </row>
    <row r="216" spans="1:16" x14ac:dyDescent="0.4">
      <c r="A216" s="694"/>
      <c r="B216" s="695"/>
      <c r="C216" s="719">
        <f>+'Rehearsal Costs'!C21</f>
        <v>0</v>
      </c>
      <c r="D216" s="719">
        <f>+'Rehearsal Costs'!D21</f>
        <v>0</v>
      </c>
      <c r="E216" s="733">
        <f>+'Rehearsal Costs'!G21</f>
        <v>0</v>
      </c>
      <c r="F216" s="715"/>
      <c r="G216" s="715"/>
      <c r="H216" s="715"/>
      <c r="I216" s="715"/>
      <c r="J216" s="723">
        <f t="shared" si="9"/>
        <v>0</v>
      </c>
      <c r="P216" s="693">
        <f t="shared" si="8"/>
        <v>1</v>
      </c>
    </row>
    <row r="217" spans="1:16" x14ac:dyDescent="0.4">
      <c r="A217" s="694"/>
      <c r="B217" s="695" t="str">
        <f>+B203</f>
        <v>ZK105.K237.Analysis code</v>
      </c>
      <c r="C217" s="719">
        <f>+'Rehearsal Costs'!C22</f>
        <v>0</v>
      </c>
      <c r="D217" s="719">
        <f>+'Rehearsal Costs'!D22</f>
        <v>0</v>
      </c>
      <c r="E217" s="733">
        <f>+'Rehearsal Costs'!G22</f>
        <v>0</v>
      </c>
      <c r="F217" s="715"/>
      <c r="G217" s="715"/>
      <c r="H217" s="715"/>
      <c r="I217" s="715"/>
      <c r="J217" s="723">
        <f t="shared" si="9"/>
        <v>0</v>
      </c>
      <c r="P217" s="693">
        <f t="shared" si="8"/>
        <v>1</v>
      </c>
    </row>
    <row r="218" spans="1:16" x14ac:dyDescent="0.4">
      <c r="A218" s="734"/>
      <c r="B218" s="735"/>
      <c r="C218" s="736" t="s">
        <v>297</v>
      </c>
      <c r="D218" s="736"/>
      <c r="E218" s="737"/>
      <c r="F218" s="715">
        <f>+IFERROR(VLOOKUP($B217,'[1]Sum table'!$A:$E,4,FALSE),0)</f>
        <v>0</v>
      </c>
      <c r="G218" s="715">
        <f>+IFERROR(VLOOKUP($B217,'[1]Sum table'!$A:$E,5,FALSE),0)</f>
        <v>0</v>
      </c>
      <c r="H218" s="715"/>
      <c r="I218" s="715">
        <f>+IFERROR(VLOOKUP($B217,'[1]Sum table'!$A:$F,6,FALSE),0)</f>
        <v>0</v>
      </c>
      <c r="J218" s="716"/>
      <c r="P218" s="693">
        <f t="shared" si="8"/>
        <v>1</v>
      </c>
    </row>
    <row r="219" spans="1:16" x14ac:dyDescent="0.4">
      <c r="A219" s="717" t="s">
        <v>138</v>
      </c>
      <c r="B219" s="710" t="str">
        <f>+'Rehearsal Costs'!B24</f>
        <v>ZK105.K238.Analysis code</v>
      </c>
      <c r="C219" s="711" t="s">
        <v>139</v>
      </c>
      <c r="D219" s="711"/>
      <c r="E219" s="712">
        <f>SUM(E220:E227)</f>
        <v>0</v>
      </c>
      <c r="F219" s="713">
        <f>SUM(F220:F227)</f>
        <v>0</v>
      </c>
      <c r="G219" s="713">
        <f>SUM(G220:G227)</f>
        <v>0</v>
      </c>
      <c r="H219" s="713">
        <f>+E219-F219-G219</f>
        <v>0</v>
      </c>
      <c r="I219" s="713">
        <f>SUM(I220:I227)</f>
        <v>0</v>
      </c>
      <c r="J219" s="714">
        <f>+H219-I219</f>
        <v>0</v>
      </c>
      <c r="P219" s="693">
        <f t="shared" si="8"/>
        <v>1</v>
      </c>
    </row>
    <row r="220" spans="1:16" x14ac:dyDescent="0.4">
      <c r="A220" s="694"/>
      <c r="B220" s="695"/>
      <c r="C220" s="719">
        <f>+'Rehearsal Costs'!C25</f>
        <v>0</v>
      </c>
      <c r="D220" s="719">
        <f>+'Rehearsal Costs'!D25</f>
        <v>0</v>
      </c>
      <c r="E220" s="733">
        <f>+'Rehearsal Costs'!G25</f>
        <v>0</v>
      </c>
      <c r="F220" s="715"/>
      <c r="G220" s="715"/>
      <c r="H220" s="715"/>
      <c r="I220" s="715"/>
      <c r="J220" s="723">
        <f t="shared" ref="J220:J226" si="10">+E220-F220-G220-I220</f>
        <v>0</v>
      </c>
      <c r="P220" s="693">
        <f t="shared" si="8"/>
        <v>1</v>
      </c>
    </row>
    <row r="221" spans="1:16" x14ac:dyDescent="0.4">
      <c r="A221" s="694"/>
      <c r="B221" s="695"/>
      <c r="C221" s="719">
        <f>+'Rehearsal Costs'!C26</f>
        <v>0</v>
      </c>
      <c r="D221" s="719">
        <f>+'Rehearsal Costs'!D26</f>
        <v>0</v>
      </c>
      <c r="E221" s="733">
        <f>+'Rehearsal Costs'!G26</f>
        <v>0</v>
      </c>
      <c r="F221" s="722"/>
      <c r="G221" s="722"/>
      <c r="H221" s="722"/>
      <c r="I221" s="722"/>
      <c r="J221" s="723">
        <f t="shared" si="10"/>
        <v>0</v>
      </c>
      <c r="P221" s="693">
        <f t="shared" ref="P221:P284" si="11">+IF(SUM(E221:I221)=0,1,0)</f>
        <v>1</v>
      </c>
    </row>
    <row r="222" spans="1:16" x14ac:dyDescent="0.4">
      <c r="A222" s="694"/>
      <c r="B222" s="695"/>
      <c r="C222" s="719">
        <f>+'Rehearsal Costs'!C27</f>
        <v>0</v>
      </c>
      <c r="D222" s="719">
        <f>+'Rehearsal Costs'!D27</f>
        <v>0</v>
      </c>
      <c r="E222" s="733">
        <f>+'Rehearsal Costs'!G27</f>
        <v>0</v>
      </c>
      <c r="F222" s="722"/>
      <c r="G222" s="722"/>
      <c r="H222" s="722"/>
      <c r="I222" s="722"/>
      <c r="J222" s="723">
        <f t="shared" si="10"/>
        <v>0</v>
      </c>
      <c r="P222" s="693">
        <f t="shared" si="11"/>
        <v>1</v>
      </c>
    </row>
    <row r="223" spans="1:16" x14ac:dyDescent="0.4">
      <c r="A223" s="694"/>
      <c r="B223" s="695"/>
      <c r="C223" s="719">
        <f>+'Rehearsal Costs'!C28</f>
        <v>0</v>
      </c>
      <c r="D223" s="719">
        <f>+'Rehearsal Costs'!D28</f>
        <v>0</v>
      </c>
      <c r="E223" s="733">
        <f>+'Rehearsal Costs'!G28</f>
        <v>0</v>
      </c>
      <c r="F223" s="722"/>
      <c r="G223" s="722"/>
      <c r="H223" s="722"/>
      <c r="I223" s="722"/>
      <c r="J223" s="723">
        <f t="shared" si="10"/>
        <v>0</v>
      </c>
      <c r="P223" s="693">
        <f t="shared" si="11"/>
        <v>1</v>
      </c>
    </row>
    <row r="224" spans="1:16" x14ac:dyDescent="0.4">
      <c r="A224" s="694"/>
      <c r="B224" s="695"/>
      <c r="C224" s="719">
        <f>+'Rehearsal Costs'!C29</f>
        <v>0</v>
      </c>
      <c r="D224" s="719">
        <f>+'Rehearsal Costs'!D29</f>
        <v>0</v>
      </c>
      <c r="E224" s="733">
        <f>+'Rehearsal Costs'!G29</f>
        <v>0</v>
      </c>
      <c r="F224" s="722"/>
      <c r="G224" s="722"/>
      <c r="H224" s="722"/>
      <c r="I224" s="722"/>
      <c r="J224" s="723">
        <f t="shared" si="10"/>
        <v>0</v>
      </c>
      <c r="P224" s="693">
        <f t="shared" si="11"/>
        <v>1</v>
      </c>
    </row>
    <row r="225" spans="1:16" x14ac:dyDescent="0.4">
      <c r="A225" s="694"/>
      <c r="B225" s="695"/>
      <c r="C225" s="719">
        <f>+'Rehearsal Costs'!C30</f>
        <v>0</v>
      </c>
      <c r="D225" s="719">
        <f>+'Rehearsal Costs'!D30</f>
        <v>0</v>
      </c>
      <c r="E225" s="733">
        <f>+'Rehearsal Costs'!G30</f>
        <v>0</v>
      </c>
      <c r="F225" s="722"/>
      <c r="G225" s="722"/>
      <c r="H225" s="722"/>
      <c r="I225" s="722"/>
      <c r="J225" s="723">
        <f t="shared" si="10"/>
        <v>0</v>
      </c>
      <c r="P225" s="693">
        <f t="shared" si="11"/>
        <v>1</v>
      </c>
    </row>
    <row r="226" spans="1:16" x14ac:dyDescent="0.4">
      <c r="A226" s="694"/>
      <c r="B226" s="695" t="str">
        <f>+B219</f>
        <v>ZK105.K238.Analysis code</v>
      </c>
      <c r="C226" s="719">
        <f>+'Rehearsal Costs'!C31</f>
        <v>0</v>
      </c>
      <c r="D226" s="719">
        <f>+'Rehearsal Costs'!D31</f>
        <v>0</v>
      </c>
      <c r="E226" s="733">
        <f>+'Rehearsal Costs'!G31</f>
        <v>0</v>
      </c>
      <c r="F226" s="722"/>
      <c r="G226" s="722"/>
      <c r="H226" s="722"/>
      <c r="I226" s="722"/>
      <c r="J226" s="723">
        <f t="shared" si="10"/>
        <v>0</v>
      </c>
      <c r="P226" s="693">
        <f t="shared" si="11"/>
        <v>1</v>
      </c>
    </row>
    <row r="227" spans="1:16" x14ac:dyDescent="0.4">
      <c r="A227" s="734"/>
      <c r="B227" s="735"/>
      <c r="C227" s="738" t="s">
        <v>297</v>
      </c>
      <c r="D227" s="738"/>
      <c r="E227" s="733"/>
      <c r="F227" s="715">
        <f>+IFERROR(VLOOKUP($B226,'[1]Sum table'!$A:$E,4,FALSE),0)</f>
        <v>0</v>
      </c>
      <c r="G227" s="715">
        <f>+IFERROR(VLOOKUP($B226,'[1]Sum table'!$A:$E,5,FALSE),0)</f>
        <v>0</v>
      </c>
      <c r="H227" s="715"/>
      <c r="I227" s="715">
        <f>+IFERROR(VLOOKUP($B226,'[1]Sum table'!$A:$F,6,FALSE),0)</f>
        <v>0</v>
      </c>
      <c r="J227" s="716"/>
      <c r="P227" s="693">
        <f t="shared" si="11"/>
        <v>1</v>
      </c>
    </row>
    <row r="228" spans="1:16" x14ac:dyDescent="0.4">
      <c r="A228" s="717" t="s">
        <v>140</v>
      </c>
      <c r="B228" s="710" t="str">
        <f>+'Rehearsal Costs'!B33</f>
        <v>ZK105.K239.Analysis code</v>
      </c>
      <c r="C228" s="711" t="s">
        <v>141</v>
      </c>
      <c r="D228" s="711"/>
      <c r="E228" s="713">
        <f>SUM(E229:E232)</f>
        <v>0</v>
      </c>
      <c r="F228" s="713">
        <f>SUM(F229:F232)</f>
        <v>0</v>
      </c>
      <c r="G228" s="713">
        <f>SUM(G229:G232)</f>
        <v>0</v>
      </c>
      <c r="H228" s="713">
        <f>+E228-F228-G228</f>
        <v>0</v>
      </c>
      <c r="I228" s="713">
        <f>SUM(I229:I232)</f>
        <v>0</v>
      </c>
      <c r="J228" s="714">
        <f>+H228-I228</f>
        <v>0</v>
      </c>
      <c r="P228" s="693">
        <f t="shared" si="11"/>
        <v>1</v>
      </c>
    </row>
    <row r="229" spans="1:16" x14ac:dyDescent="0.4">
      <c r="A229" s="694"/>
      <c r="B229" s="695"/>
      <c r="C229" s="719">
        <f>+'Rehearsal Costs'!C34</f>
        <v>0</v>
      </c>
      <c r="D229" s="719">
        <f>+'Rehearsal Costs'!D34</f>
        <v>0</v>
      </c>
      <c r="E229" s="733">
        <f>+'Rehearsal Costs'!G34</f>
        <v>0</v>
      </c>
      <c r="F229" s="715"/>
      <c r="G229" s="715"/>
      <c r="H229" s="715"/>
      <c r="I229" s="715"/>
      <c r="J229" s="723">
        <f>+E229-F229-G229-I229</f>
        <v>0</v>
      </c>
      <c r="P229" s="693">
        <f t="shared" si="11"/>
        <v>1</v>
      </c>
    </row>
    <row r="230" spans="1:16" x14ac:dyDescent="0.4">
      <c r="A230" s="694"/>
      <c r="B230" s="695"/>
      <c r="C230" s="719">
        <f>+'Rehearsal Costs'!C35</f>
        <v>0</v>
      </c>
      <c r="D230" s="719">
        <f>+'Rehearsal Costs'!D35</f>
        <v>0</v>
      </c>
      <c r="E230" s="733">
        <f>+'Rehearsal Costs'!G35</f>
        <v>0</v>
      </c>
      <c r="F230" s="722"/>
      <c r="G230" s="722"/>
      <c r="H230" s="722"/>
      <c r="I230" s="722"/>
      <c r="J230" s="723">
        <f>+E230-F230-G230-I230</f>
        <v>0</v>
      </c>
      <c r="P230" s="693">
        <f t="shared" si="11"/>
        <v>1</v>
      </c>
    </row>
    <row r="231" spans="1:16" x14ac:dyDescent="0.4">
      <c r="A231" s="698"/>
      <c r="B231" s="699" t="str">
        <f>+B228</f>
        <v>ZK105.K239.Analysis code</v>
      </c>
      <c r="C231" s="719">
        <f>+'Rehearsal Costs'!C36</f>
        <v>0</v>
      </c>
      <c r="D231" s="719">
        <f>+'Rehearsal Costs'!D36</f>
        <v>0</v>
      </c>
      <c r="E231" s="733">
        <f>+'Rehearsal Costs'!G36</f>
        <v>0</v>
      </c>
      <c r="F231" s="722"/>
      <c r="G231" s="722"/>
      <c r="H231" s="722"/>
      <c r="I231" s="722"/>
      <c r="J231" s="723">
        <f>+E231-F231-G231-I231</f>
        <v>0</v>
      </c>
      <c r="P231" s="693">
        <f t="shared" si="11"/>
        <v>1</v>
      </c>
    </row>
    <row r="232" spans="1:16" x14ac:dyDescent="0.4">
      <c r="A232" s="734"/>
      <c r="B232" s="735"/>
      <c r="C232" s="738" t="s">
        <v>297</v>
      </c>
      <c r="D232" s="738"/>
      <c r="E232" s="733"/>
      <c r="F232" s="715">
        <f>+IFERROR(VLOOKUP($B231,'[1]Sum table'!$A:$E,4,FALSE),0)</f>
        <v>0</v>
      </c>
      <c r="G232" s="715">
        <f>+IFERROR(VLOOKUP($B231,'[1]Sum table'!$A:$E,5,FALSE),0)</f>
        <v>0</v>
      </c>
      <c r="H232" s="715"/>
      <c r="I232" s="715">
        <f>+IFERROR(VLOOKUP($B231,'[1]Sum table'!$A:$F,6,FALSE),0)</f>
        <v>0</v>
      </c>
      <c r="J232" s="716"/>
      <c r="P232" s="693">
        <f t="shared" si="11"/>
        <v>1</v>
      </c>
    </row>
    <row r="233" spans="1:16" x14ac:dyDescent="0.4">
      <c r="A233" s="717" t="s">
        <v>142</v>
      </c>
      <c r="B233" s="710" t="str">
        <f>+'Rehearsal Costs'!B38</f>
        <v>ZK105.K240.Analysis code</v>
      </c>
      <c r="C233" s="711" t="s">
        <v>143</v>
      </c>
      <c r="D233" s="711"/>
      <c r="E233" s="713">
        <f>SUM(E234:E236)</f>
        <v>0</v>
      </c>
      <c r="F233" s="713">
        <f>SUM(F234:F236)</f>
        <v>0</v>
      </c>
      <c r="G233" s="713">
        <f>SUM(G234:G236)</f>
        <v>0</v>
      </c>
      <c r="H233" s="713">
        <f>+E233-F233-G233</f>
        <v>0</v>
      </c>
      <c r="I233" s="713">
        <f>SUM(I234:I236)</f>
        <v>0</v>
      </c>
      <c r="J233" s="714">
        <f>+H233-I233</f>
        <v>0</v>
      </c>
      <c r="P233" s="693">
        <f t="shared" si="11"/>
        <v>1</v>
      </c>
    </row>
    <row r="234" spans="1:16" x14ac:dyDescent="0.4">
      <c r="A234" s="698"/>
      <c r="B234" s="695" t="str">
        <f>+B233</f>
        <v>ZK105.K240.Analysis code</v>
      </c>
      <c r="C234" s="719">
        <f>+'Rehearsal Costs'!C39</f>
        <v>0</v>
      </c>
      <c r="D234" s="719">
        <f>+'Rehearsal Costs'!D39</f>
        <v>0</v>
      </c>
      <c r="E234" s="733">
        <f>+'Rehearsal Costs'!G39</f>
        <v>0</v>
      </c>
      <c r="F234" s="715"/>
      <c r="G234" s="715"/>
      <c r="H234" s="715"/>
      <c r="I234" s="715"/>
      <c r="J234" s="723">
        <f>+E234-F234-G234-I234</f>
        <v>0</v>
      </c>
      <c r="P234" s="693">
        <f t="shared" si="11"/>
        <v>1</v>
      </c>
    </row>
    <row r="235" spans="1:16" x14ac:dyDescent="0.4">
      <c r="A235" s="698"/>
      <c r="B235" s="699" t="str">
        <f>+B233</f>
        <v>ZK105.K240.Analysis code</v>
      </c>
      <c r="C235" s="719">
        <f>+'Rehearsal Costs'!C40</f>
        <v>0</v>
      </c>
      <c r="D235" s="719">
        <f>+'Rehearsal Costs'!D40</f>
        <v>0</v>
      </c>
      <c r="E235" s="733">
        <f>+'Rehearsal Costs'!G40</f>
        <v>0</v>
      </c>
      <c r="F235" s="722"/>
      <c r="G235" s="722"/>
      <c r="H235" s="722"/>
      <c r="I235" s="722"/>
      <c r="J235" s="723">
        <f>+E235-F235-G235-I235</f>
        <v>0</v>
      </c>
      <c r="P235" s="693">
        <f t="shared" si="11"/>
        <v>1</v>
      </c>
    </row>
    <row r="236" spans="1:16" x14ac:dyDescent="0.4">
      <c r="A236" s="694"/>
      <c r="B236" s="695"/>
      <c r="C236" s="738" t="s">
        <v>297</v>
      </c>
      <c r="D236" s="738"/>
      <c r="E236" s="733"/>
      <c r="F236" s="715">
        <f>+IFERROR(VLOOKUP($B235,'[1]Sum table'!$A:$E,4,FALSE),0)</f>
        <v>0</v>
      </c>
      <c r="G236" s="715">
        <f>+IFERROR(VLOOKUP($B235,'[1]Sum table'!$A:$E,5,FALSE),0)</f>
        <v>0</v>
      </c>
      <c r="H236" s="715"/>
      <c r="I236" s="715">
        <f>+IFERROR(VLOOKUP($B235,'[1]Sum table'!$A:$F,6,FALSE),0)</f>
        <v>0</v>
      </c>
      <c r="J236" s="716"/>
      <c r="P236" s="693">
        <f t="shared" si="11"/>
        <v>1</v>
      </c>
    </row>
    <row r="237" spans="1:16" x14ac:dyDescent="0.4">
      <c r="A237" s="717" t="s">
        <v>144</v>
      </c>
      <c r="B237" s="710" t="str">
        <f>+'Technical &amp; Production'!B8</f>
        <v>ZK106.K244.Analysis code</v>
      </c>
      <c r="C237" s="711" t="s">
        <v>145</v>
      </c>
      <c r="D237" s="711"/>
      <c r="E237" s="712">
        <f>SUM(E238:E249)</f>
        <v>0</v>
      </c>
      <c r="F237" s="713">
        <f>SUM(F238:F249)</f>
        <v>0</v>
      </c>
      <c r="G237" s="713">
        <f>SUM(G238:G249)</f>
        <v>0</v>
      </c>
      <c r="H237" s="713">
        <f>+E237-F237-G237</f>
        <v>0</v>
      </c>
      <c r="I237" s="713">
        <f>SUM(I238:I249)</f>
        <v>0</v>
      </c>
      <c r="J237" s="714">
        <f>+H237-I237</f>
        <v>0</v>
      </c>
      <c r="P237" s="693">
        <f t="shared" si="11"/>
        <v>1</v>
      </c>
    </row>
    <row r="238" spans="1:16" x14ac:dyDescent="0.4">
      <c r="A238" s="694"/>
      <c r="B238" s="695"/>
      <c r="C238" s="719">
        <f>+'Technical &amp; Production'!C9</f>
        <v>0</v>
      </c>
      <c r="D238" s="719">
        <f>+'Technical &amp; Production'!D9</f>
        <v>0</v>
      </c>
      <c r="E238" s="733">
        <f>+'Technical &amp; Production'!G9</f>
        <v>0</v>
      </c>
      <c r="F238" s="715"/>
      <c r="G238" s="715"/>
      <c r="H238" s="715"/>
      <c r="I238" s="715"/>
      <c r="J238" s="723">
        <f t="shared" ref="J238:J248" si="12">+E238-F238-G238-I238</f>
        <v>0</v>
      </c>
      <c r="P238" s="693">
        <f t="shared" si="11"/>
        <v>1</v>
      </c>
    </row>
    <row r="239" spans="1:16" x14ac:dyDescent="0.4">
      <c r="A239" s="694"/>
      <c r="B239" s="695"/>
      <c r="C239" s="719">
        <f>+'Technical &amp; Production'!C10</f>
        <v>0</v>
      </c>
      <c r="D239" s="719">
        <f>+'Technical &amp; Production'!D10</f>
        <v>0</v>
      </c>
      <c r="E239" s="733">
        <f>+'Technical &amp; Production'!G10</f>
        <v>0</v>
      </c>
      <c r="F239" s="715"/>
      <c r="G239" s="715"/>
      <c r="H239" s="715"/>
      <c r="I239" s="715"/>
      <c r="J239" s="723">
        <f t="shared" si="12"/>
        <v>0</v>
      </c>
      <c r="P239" s="693">
        <f t="shared" si="11"/>
        <v>1</v>
      </c>
    </row>
    <row r="240" spans="1:16" x14ac:dyDescent="0.4">
      <c r="A240" s="694"/>
      <c r="B240" s="695"/>
      <c r="C240" s="719">
        <f>+'Technical &amp; Production'!C11</f>
        <v>0</v>
      </c>
      <c r="D240" s="719">
        <f>+'Technical &amp; Production'!D11</f>
        <v>0</v>
      </c>
      <c r="E240" s="733">
        <f>+'Technical &amp; Production'!G11</f>
        <v>0</v>
      </c>
      <c r="F240" s="715"/>
      <c r="G240" s="715"/>
      <c r="H240" s="715"/>
      <c r="I240" s="715"/>
      <c r="J240" s="723">
        <f t="shared" si="12"/>
        <v>0</v>
      </c>
      <c r="P240" s="693">
        <f t="shared" si="11"/>
        <v>1</v>
      </c>
    </row>
    <row r="241" spans="1:16" x14ac:dyDescent="0.4">
      <c r="A241" s="694"/>
      <c r="B241" s="695"/>
      <c r="C241" s="719">
        <f>+'Technical &amp; Production'!C12</f>
        <v>0</v>
      </c>
      <c r="D241" s="719">
        <f>+'Technical &amp; Production'!D12</f>
        <v>0</v>
      </c>
      <c r="E241" s="733">
        <f>+'Technical &amp; Production'!G12</f>
        <v>0</v>
      </c>
      <c r="F241" s="715"/>
      <c r="G241" s="715"/>
      <c r="H241" s="715"/>
      <c r="I241" s="715"/>
      <c r="J241" s="723">
        <f t="shared" si="12"/>
        <v>0</v>
      </c>
      <c r="P241" s="693">
        <f t="shared" si="11"/>
        <v>1</v>
      </c>
    </row>
    <row r="242" spans="1:16" x14ac:dyDescent="0.4">
      <c r="A242" s="694"/>
      <c r="B242" s="695"/>
      <c r="C242" s="719">
        <f>+'Technical &amp; Production'!C13</f>
        <v>0</v>
      </c>
      <c r="D242" s="719">
        <f>+'Technical &amp; Production'!D13</f>
        <v>0</v>
      </c>
      <c r="E242" s="733">
        <f>+'Technical &amp; Production'!G13</f>
        <v>0</v>
      </c>
      <c r="F242" s="715"/>
      <c r="G242" s="715"/>
      <c r="H242" s="715"/>
      <c r="I242" s="715"/>
      <c r="J242" s="723">
        <f t="shared" si="12"/>
        <v>0</v>
      </c>
      <c r="P242" s="693">
        <f t="shared" si="11"/>
        <v>1</v>
      </c>
    </row>
    <row r="243" spans="1:16" x14ac:dyDescent="0.4">
      <c r="A243" s="694"/>
      <c r="B243" s="695"/>
      <c r="C243" s="719">
        <f>+'Technical &amp; Production'!C14</f>
        <v>0</v>
      </c>
      <c r="D243" s="719">
        <f>+'Technical &amp; Production'!D14</f>
        <v>0</v>
      </c>
      <c r="E243" s="733">
        <f>+'Technical &amp; Production'!G14</f>
        <v>0</v>
      </c>
      <c r="F243" s="715"/>
      <c r="G243" s="715"/>
      <c r="H243" s="715"/>
      <c r="I243" s="715"/>
      <c r="J243" s="723">
        <f t="shared" si="12"/>
        <v>0</v>
      </c>
      <c r="P243" s="693">
        <f t="shared" si="11"/>
        <v>1</v>
      </c>
    </row>
    <row r="244" spans="1:16" x14ac:dyDescent="0.4">
      <c r="A244" s="694"/>
      <c r="B244" s="695"/>
      <c r="C244" s="719">
        <f>+'Technical &amp; Production'!C15</f>
        <v>0</v>
      </c>
      <c r="D244" s="719">
        <f>+'Technical &amp; Production'!D15</f>
        <v>0</v>
      </c>
      <c r="E244" s="733">
        <f>+'Technical &amp; Production'!G15</f>
        <v>0</v>
      </c>
      <c r="F244" s="715"/>
      <c r="G244" s="715"/>
      <c r="H244" s="715"/>
      <c r="I244" s="715"/>
      <c r="J244" s="723">
        <f t="shared" si="12"/>
        <v>0</v>
      </c>
      <c r="P244" s="693">
        <f t="shared" si="11"/>
        <v>1</v>
      </c>
    </row>
    <row r="245" spans="1:16" x14ac:dyDescent="0.4">
      <c r="A245" s="694"/>
      <c r="B245" s="695"/>
      <c r="C245" s="719">
        <f>+'Technical &amp; Production'!C16</f>
        <v>0</v>
      </c>
      <c r="D245" s="719">
        <f>+'Technical &amp; Production'!D16</f>
        <v>0</v>
      </c>
      <c r="E245" s="733">
        <f>+'Technical &amp; Production'!G16</f>
        <v>0</v>
      </c>
      <c r="F245" s="715"/>
      <c r="G245" s="715"/>
      <c r="H245" s="715"/>
      <c r="I245" s="715"/>
      <c r="J245" s="723">
        <f t="shared" si="12"/>
        <v>0</v>
      </c>
      <c r="P245" s="693">
        <f t="shared" si="11"/>
        <v>1</v>
      </c>
    </row>
    <row r="246" spans="1:16" x14ac:dyDescent="0.4">
      <c r="A246" s="694"/>
      <c r="B246" s="695"/>
      <c r="C246" s="719">
        <f>+'Technical &amp; Production'!C17</f>
        <v>0</v>
      </c>
      <c r="D246" s="719">
        <f>+'Technical &amp; Production'!D17</f>
        <v>0</v>
      </c>
      <c r="E246" s="733">
        <f>+'Technical &amp; Production'!G17</f>
        <v>0</v>
      </c>
      <c r="F246" s="715"/>
      <c r="G246" s="715"/>
      <c r="H246" s="715"/>
      <c r="I246" s="715"/>
      <c r="J246" s="723">
        <f t="shared" si="12"/>
        <v>0</v>
      </c>
      <c r="P246" s="693">
        <f t="shared" si="11"/>
        <v>1</v>
      </c>
    </row>
    <row r="247" spans="1:16" x14ac:dyDescent="0.4">
      <c r="A247" s="694"/>
      <c r="B247" s="695"/>
      <c r="C247" s="719">
        <f>+'Technical &amp; Production'!C18</f>
        <v>0</v>
      </c>
      <c r="D247" s="719">
        <f>+'Technical &amp; Production'!D18</f>
        <v>0</v>
      </c>
      <c r="E247" s="733">
        <f>+'Technical &amp; Production'!G18</f>
        <v>0</v>
      </c>
      <c r="F247" s="715"/>
      <c r="G247" s="715"/>
      <c r="H247" s="715"/>
      <c r="I247" s="715"/>
      <c r="J247" s="723">
        <f t="shared" si="12"/>
        <v>0</v>
      </c>
      <c r="P247" s="693">
        <f t="shared" si="11"/>
        <v>1</v>
      </c>
    </row>
    <row r="248" spans="1:16" x14ac:dyDescent="0.4">
      <c r="A248" s="694"/>
      <c r="B248" s="695" t="str">
        <f>+B237</f>
        <v>ZK106.K244.Analysis code</v>
      </c>
      <c r="C248" s="719">
        <f>+'Technical &amp; Production'!C19</f>
        <v>0</v>
      </c>
      <c r="D248" s="719">
        <f>+'Technical &amp; Production'!D19</f>
        <v>0</v>
      </c>
      <c r="E248" s="733">
        <f>+'Technical &amp; Production'!G19</f>
        <v>0</v>
      </c>
      <c r="F248" s="715"/>
      <c r="G248" s="715"/>
      <c r="H248" s="715"/>
      <c r="I248" s="715"/>
      <c r="J248" s="723">
        <f t="shared" si="12"/>
        <v>0</v>
      </c>
      <c r="P248" s="693">
        <f t="shared" si="11"/>
        <v>1</v>
      </c>
    </row>
    <row r="249" spans="1:16" x14ac:dyDescent="0.4">
      <c r="A249" s="734"/>
      <c r="B249" s="735"/>
      <c r="C249" s="736" t="s">
        <v>297</v>
      </c>
      <c r="D249" s="736"/>
      <c r="E249" s="737"/>
      <c r="F249" s="715">
        <f>+IFERROR(VLOOKUP($B248,'[1]Sum table'!$A:$E,4,FALSE),0)</f>
        <v>0</v>
      </c>
      <c r="G249" s="715">
        <f>+IFERROR(VLOOKUP($B248,'[1]Sum table'!$A:$E,5,FALSE),0)</f>
        <v>0</v>
      </c>
      <c r="H249" s="715"/>
      <c r="I249" s="715">
        <f>+IFERROR(VLOOKUP($B248,'[1]Sum table'!$A:$F,6,FALSE),0)</f>
        <v>0</v>
      </c>
      <c r="J249" s="716"/>
      <c r="P249" s="693">
        <f t="shared" si="11"/>
        <v>1</v>
      </c>
    </row>
    <row r="250" spans="1:16" x14ac:dyDescent="0.4">
      <c r="A250" s="717" t="s">
        <v>146</v>
      </c>
      <c r="B250" s="710" t="str">
        <f>+'Technical &amp; Production'!B21</f>
        <v>ZK106.K245.Analysis code</v>
      </c>
      <c r="C250" s="711" t="s">
        <v>147</v>
      </c>
      <c r="D250" s="711"/>
      <c r="E250" s="712">
        <f>SUM(E251:E260)</f>
        <v>0</v>
      </c>
      <c r="F250" s="713">
        <f>SUM(F251:F260)</f>
        <v>0</v>
      </c>
      <c r="G250" s="713">
        <f>SUM(G251:G260)</f>
        <v>0</v>
      </c>
      <c r="H250" s="713">
        <f>+E250-F250-G250</f>
        <v>0</v>
      </c>
      <c r="I250" s="713">
        <f>SUM(I251:I260)</f>
        <v>0</v>
      </c>
      <c r="J250" s="714">
        <f>+H250-I250</f>
        <v>0</v>
      </c>
      <c r="P250" s="693">
        <f t="shared" si="11"/>
        <v>1</v>
      </c>
    </row>
    <row r="251" spans="1:16" x14ac:dyDescent="0.4">
      <c r="A251" s="694"/>
      <c r="B251" s="695"/>
      <c r="C251" s="719">
        <f>+'Technical &amp; Production'!C22</f>
        <v>0</v>
      </c>
      <c r="D251" s="719">
        <f>+'Technical &amp; Production'!D22</f>
        <v>0</v>
      </c>
      <c r="E251" s="733">
        <f>+'Technical &amp; Production'!G22</f>
        <v>0</v>
      </c>
      <c r="F251" s="715"/>
      <c r="G251" s="715"/>
      <c r="H251" s="715"/>
      <c r="I251" s="715"/>
      <c r="J251" s="723">
        <f t="shared" ref="J251:J259" si="13">+E251-F251-G251-I251</f>
        <v>0</v>
      </c>
      <c r="P251" s="693">
        <f t="shared" si="11"/>
        <v>1</v>
      </c>
    </row>
    <row r="252" spans="1:16" x14ac:dyDescent="0.4">
      <c r="A252" s="694"/>
      <c r="B252" s="695"/>
      <c r="C252" s="719">
        <f>+'Technical &amp; Production'!C23</f>
        <v>0</v>
      </c>
      <c r="D252" s="719">
        <f>+'Technical &amp; Production'!D23</f>
        <v>0</v>
      </c>
      <c r="E252" s="733">
        <f>+'Technical &amp; Production'!G23</f>
        <v>0</v>
      </c>
      <c r="F252" s="722"/>
      <c r="G252" s="722"/>
      <c r="H252" s="722"/>
      <c r="I252" s="722"/>
      <c r="J252" s="723">
        <f t="shared" si="13"/>
        <v>0</v>
      </c>
      <c r="P252" s="693">
        <f t="shared" si="11"/>
        <v>1</v>
      </c>
    </row>
    <row r="253" spans="1:16" x14ac:dyDescent="0.4">
      <c r="A253" s="694"/>
      <c r="B253" s="695"/>
      <c r="C253" s="719">
        <f>+'Technical &amp; Production'!C24</f>
        <v>0</v>
      </c>
      <c r="D253" s="719">
        <f>+'Technical &amp; Production'!D24</f>
        <v>0</v>
      </c>
      <c r="E253" s="733">
        <f>+'Technical &amp; Production'!G24</f>
        <v>0</v>
      </c>
      <c r="F253" s="722"/>
      <c r="G253" s="722"/>
      <c r="H253" s="722"/>
      <c r="I253" s="722"/>
      <c r="J253" s="723">
        <f t="shared" si="13"/>
        <v>0</v>
      </c>
      <c r="P253" s="693">
        <f t="shared" si="11"/>
        <v>1</v>
      </c>
    </row>
    <row r="254" spans="1:16" x14ac:dyDescent="0.4">
      <c r="A254" s="694"/>
      <c r="B254" s="695"/>
      <c r="C254" s="719">
        <f>+'Technical &amp; Production'!C25</f>
        <v>0</v>
      </c>
      <c r="D254" s="719">
        <f>+'Technical &amp; Production'!D25</f>
        <v>0</v>
      </c>
      <c r="E254" s="733">
        <f>+'Technical &amp; Production'!G25</f>
        <v>0</v>
      </c>
      <c r="F254" s="715"/>
      <c r="G254" s="715"/>
      <c r="H254" s="715"/>
      <c r="I254" s="715"/>
      <c r="J254" s="723">
        <f t="shared" si="13"/>
        <v>0</v>
      </c>
      <c r="P254" s="693">
        <f t="shared" si="11"/>
        <v>1</v>
      </c>
    </row>
    <row r="255" spans="1:16" x14ac:dyDescent="0.4">
      <c r="A255" s="694"/>
      <c r="B255" s="695"/>
      <c r="C255" s="719">
        <f>+'Technical &amp; Production'!C26</f>
        <v>0</v>
      </c>
      <c r="D255" s="719">
        <f>+'Technical &amp; Production'!D26</f>
        <v>0</v>
      </c>
      <c r="E255" s="733">
        <f>+'Technical &amp; Production'!G26</f>
        <v>0</v>
      </c>
      <c r="F255" s="722"/>
      <c r="G255" s="722"/>
      <c r="H255" s="722"/>
      <c r="I255" s="722"/>
      <c r="J255" s="723">
        <f t="shared" si="13"/>
        <v>0</v>
      </c>
      <c r="P255" s="693">
        <f t="shared" si="11"/>
        <v>1</v>
      </c>
    </row>
    <row r="256" spans="1:16" x14ac:dyDescent="0.4">
      <c r="A256" s="694"/>
      <c r="B256" s="695"/>
      <c r="C256" s="719">
        <f>+'Technical &amp; Production'!C27</f>
        <v>0</v>
      </c>
      <c r="D256" s="719">
        <f>+'Technical &amp; Production'!D27</f>
        <v>0</v>
      </c>
      <c r="E256" s="733">
        <f>+'Technical &amp; Production'!G27</f>
        <v>0</v>
      </c>
      <c r="F256" s="722"/>
      <c r="G256" s="722"/>
      <c r="H256" s="722"/>
      <c r="I256" s="722"/>
      <c r="J256" s="723">
        <f t="shared" si="13"/>
        <v>0</v>
      </c>
      <c r="P256" s="693">
        <f t="shared" si="11"/>
        <v>1</v>
      </c>
    </row>
    <row r="257" spans="1:16" x14ac:dyDescent="0.4">
      <c r="A257" s="694"/>
      <c r="B257" s="695"/>
      <c r="C257" s="719">
        <f>+'Technical &amp; Production'!C28</f>
        <v>0</v>
      </c>
      <c r="D257" s="719">
        <f>+'Technical &amp; Production'!D28</f>
        <v>0</v>
      </c>
      <c r="E257" s="733">
        <f>+'Technical &amp; Production'!G28</f>
        <v>0</v>
      </c>
      <c r="F257" s="722"/>
      <c r="G257" s="722"/>
      <c r="H257" s="722"/>
      <c r="I257" s="722"/>
      <c r="J257" s="723">
        <f t="shared" si="13"/>
        <v>0</v>
      </c>
      <c r="P257" s="693">
        <f t="shared" si="11"/>
        <v>1</v>
      </c>
    </row>
    <row r="258" spans="1:16" x14ac:dyDescent="0.4">
      <c r="A258" s="694"/>
      <c r="B258" s="695"/>
      <c r="C258" s="719">
        <f>+'Technical &amp; Production'!C29</f>
        <v>0</v>
      </c>
      <c r="D258" s="719">
        <f>+'Technical &amp; Production'!D29</f>
        <v>0</v>
      </c>
      <c r="E258" s="733">
        <f>+'Technical &amp; Production'!G29</f>
        <v>0</v>
      </c>
      <c r="F258" s="722"/>
      <c r="G258" s="722"/>
      <c r="H258" s="722"/>
      <c r="I258" s="722"/>
      <c r="J258" s="723">
        <f t="shared" si="13"/>
        <v>0</v>
      </c>
      <c r="P258" s="693">
        <f t="shared" si="11"/>
        <v>1</v>
      </c>
    </row>
    <row r="259" spans="1:16" x14ac:dyDescent="0.4">
      <c r="A259" s="694"/>
      <c r="B259" s="695" t="str">
        <f>+B250</f>
        <v>ZK106.K245.Analysis code</v>
      </c>
      <c r="C259" s="719">
        <f>+'Technical &amp; Production'!C30</f>
        <v>0</v>
      </c>
      <c r="D259" s="719">
        <f>+'Technical &amp; Production'!D30</f>
        <v>0</v>
      </c>
      <c r="E259" s="733">
        <f>+'Technical &amp; Production'!G30</f>
        <v>0</v>
      </c>
      <c r="F259" s="722"/>
      <c r="G259" s="722"/>
      <c r="H259" s="722"/>
      <c r="I259" s="722"/>
      <c r="J259" s="723">
        <f t="shared" si="13"/>
        <v>0</v>
      </c>
      <c r="P259" s="693">
        <f t="shared" si="11"/>
        <v>1</v>
      </c>
    </row>
    <row r="260" spans="1:16" x14ac:dyDescent="0.4">
      <c r="A260" s="734"/>
      <c r="B260" s="735"/>
      <c r="C260" s="738" t="s">
        <v>297</v>
      </c>
      <c r="D260" s="738"/>
      <c r="E260" s="733"/>
      <c r="F260" s="715">
        <f>+IFERROR(VLOOKUP($B259,'[1]Sum table'!$A:$E,4,FALSE),0)</f>
        <v>0</v>
      </c>
      <c r="G260" s="715">
        <f>+IFERROR(VLOOKUP($B259,'[1]Sum table'!$A:$E,5,FALSE),0)</f>
        <v>0</v>
      </c>
      <c r="H260" s="715"/>
      <c r="I260" s="715">
        <f>+IFERROR(VLOOKUP($B259,'[1]Sum table'!$A:$F,6,FALSE),0)</f>
        <v>0</v>
      </c>
      <c r="J260" s="716"/>
      <c r="P260" s="693">
        <f t="shared" si="11"/>
        <v>1</v>
      </c>
    </row>
    <row r="261" spans="1:16" x14ac:dyDescent="0.4">
      <c r="A261" s="717" t="s">
        <v>148</v>
      </c>
      <c r="B261" s="710" t="str">
        <f>+'Technical &amp; Production'!B32</f>
        <v>ZK106.K246.Analysis code</v>
      </c>
      <c r="C261" s="711" t="s">
        <v>149</v>
      </c>
      <c r="D261" s="711"/>
      <c r="E261" s="712">
        <f>SUM(E262:E270)</f>
        <v>0</v>
      </c>
      <c r="F261" s="713">
        <f>SUM(F262:F270)</f>
        <v>0</v>
      </c>
      <c r="G261" s="713">
        <f>SUM(G262:G270)</f>
        <v>0</v>
      </c>
      <c r="H261" s="713">
        <f>+E261-F261-G261</f>
        <v>0</v>
      </c>
      <c r="I261" s="713">
        <f>SUM(I262:I270)</f>
        <v>0</v>
      </c>
      <c r="J261" s="714">
        <f>+H261-I261</f>
        <v>0</v>
      </c>
      <c r="P261" s="693">
        <f t="shared" si="11"/>
        <v>1</v>
      </c>
    </row>
    <row r="262" spans="1:16" x14ac:dyDescent="0.4">
      <c r="A262" s="698"/>
      <c r="B262" s="699"/>
      <c r="C262" s="719">
        <f>+'Technical &amp; Production'!C33</f>
        <v>0</v>
      </c>
      <c r="D262" s="719">
        <f>+'Technical &amp; Production'!D33</f>
        <v>0</v>
      </c>
      <c r="E262" s="733">
        <f>+'Technical &amp; Production'!G33</f>
        <v>0</v>
      </c>
      <c r="F262" s="715"/>
      <c r="G262" s="715"/>
      <c r="H262" s="715"/>
      <c r="I262" s="715"/>
      <c r="J262" s="723">
        <f t="shared" ref="J262:J269" si="14">+E262-F262-G262-I262</f>
        <v>0</v>
      </c>
      <c r="P262" s="693">
        <f t="shared" si="11"/>
        <v>1</v>
      </c>
    </row>
    <row r="263" spans="1:16" x14ac:dyDescent="0.4">
      <c r="A263" s="698"/>
      <c r="B263" s="699"/>
      <c r="C263" s="719">
        <f>+'Technical &amp; Production'!C34</f>
        <v>0</v>
      </c>
      <c r="D263" s="719">
        <f>+'Technical &amp; Production'!D34</f>
        <v>0</v>
      </c>
      <c r="E263" s="733">
        <f>+'Technical &amp; Production'!G34</f>
        <v>0</v>
      </c>
      <c r="F263" s="722"/>
      <c r="G263" s="722"/>
      <c r="H263" s="722"/>
      <c r="I263" s="722"/>
      <c r="J263" s="723">
        <f t="shared" si="14"/>
        <v>0</v>
      </c>
      <c r="P263" s="693">
        <f t="shared" si="11"/>
        <v>1</v>
      </c>
    </row>
    <row r="264" spans="1:16" x14ac:dyDescent="0.4">
      <c r="A264" s="694"/>
      <c r="B264" s="695"/>
      <c r="C264" s="719">
        <f>+'Technical &amp; Production'!C35</f>
        <v>0</v>
      </c>
      <c r="D264" s="719">
        <f>+'Technical &amp; Production'!D35</f>
        <v>0</v>
      </c>
      <c r="E264" s="733">
        <f>+'Technical &amp; Production'!G35</f>
        <v>0</v>
      </c>
      <c r="F264" s="722"/>
      <c r="G264" s="722"/>
      <c r="H264" s="722"/>
      <c r="I264" s="722"/>
      <c r="J264" s="723">
        <f t="shared" si="14"/>
        <v>0</v>
      </c>
      <c r="P264" s="693">
        <f t="shared" si="11"/>
        <v>1</v>
      </c>
    </row>
    <row r="265" spans="1:16" x14ac:dyDescent="0.4">
      <c r="A265" s="698"/>
      <c r="B265" s="699"/>
      <c r="C265" s="719">
        <f>+'Technical &amp; Production'!C36</f>
        <v>0</v>
      </c>
      <c r="D265" s="719">
        <f>+'Technical &amp; Production'!D36</f>
        <v>0</v>
      </c>
      <c r="E265" s="733">
        <f>+'Technical &amp; Production'!G36</f>
        <v>0</v>
      </c>
      <c r="F265" s="722"/>
      <c r="G265" s="722"/>
      <c r="H265" s="722"/>
      <c r="I265" s="722"/>
      <c r="J265" s="723">
        <f t="shared" si="14"/>
        <v>0</v>
      </c>
      <c r="P265" s="693">
        <f t="shared" si="11"/>
        <v>1</v>
      </c>
    </row>
    <row r="266" spans="1:16" x14ac:dyDescent="0.4">
      <c r="A266" s="698"/>
      <c r="B266" s="699"/>
      <c r="C266" s="719">
        <f>+'Technical &amp; Production'!C37</f>
        <v>0</v>
      </c>
      <c r="D266" s="719">
        <f>+'Technical &amp; Production'!D37</f>
        <v>0</v>
      </c>
      <c r="E266" s="733">
        <f>+'Technical &amp; Production'!G37</f>
        <v>0</v>
      </c>
      <c r="F266" s="722"/>
      <c r="G266" s="722"/>
      <c r="H266" s="722"/>
      <c r="I266" s="722"/>
      <c r="J266" s="723">
        <f t="shared" si="14"/>
        <v>0</v>
      </c>
      <c r="P266" s="693">
        <f t="shared" si="11"/>
        <v>1</v>
      </c>
    </row>
    <row r="267" spans="1:16" x14ac:dyDescent="0.4">
      <c r="A267" s="698"/>
      <c r="B267" s="695"/>
      <c r="C267" s="719">
        <f>+'Technical &amp; Production'!C38</f>
        <v>0</v>
      </c>
      <c r="D267" s="719">
        <f>+'Technical &amp; Production'!D38</f>
        <v>0</v>
      </c>
      <c r="E267" s="733">
        <f>+'Technical &amp; Production'!G38</f>
        <v>0</v>
      </c>
      <c r="F267" s="722"/>
      <c r="G267" s="722"/>
      <c r="H267" s="722"/>
      <c r="I267" s="722"/>
      <c r="J267" s="723">
        <f t="shared" si="14"/>
        <v>0</v>
      </c>
      <c r="P267" s="693">
        <f t="shared" si="11"/>
        <v>1</v>
      </c>
    </row>
    <row r="268" spans="1:16" x14ac:dyDescent="0.4">
      <c r="A268" s="694"/>
      <c r="B268" s="695"/>
      <c r="C268" s="719">
        <f>+'Technical &amp; Production'!C39</f>
        <v>0</v>
      </c>
      <c r="D268" s="719">
        <f>+'Technical &amp; Production'!D39</f>
        <v>0</v>
      </c>
      <c r="E268" s="733">
        <f>+'Technical &amp; Production'!G39</f>
        <v>0</v>
      </c>
      <c r="F268" s="715"/>
      <c r="G268" s="715"/>
      <c r="H268" s="715"/>
      <c r="I268" s="715"/>
      <c r="J268" s="723">
        <f t="shared" si="14"/>
        <v>0</v>
      </c>
      <c r="P268" s="693">
        <f t="shared" si="11"/>
        <v>1</v>
      </c>
    </row>
    <row r="269" spans="1:16" x14ac:dyDescent="0.4">
      <c r="A269" s="698"/>
      <c r="B269" s="699" t="str">
        <f>+B261</f>
        <v>ZK106.K246.Analysis code</v>
      </c>
      <c r="C269" s="719">
        <f>+'Technical &amp; Production'!C40</f>
        <v>0</v>
      </c>
      <c r="D269" s="719">
        <f>+'Technical &amp; Production'!D40</f>
        <v>0</v>
      </c>
      <c r="E269" s="733">
        <f>+'Technical &amp; Production'!G40</f>
        <v>0</v>
      </c>
      <c r="F269" s="722"/>
      <c r="G269" s="722"/>
      <c r="H269" s="722"/>
      <c r="I269" s="722"/>
      <c r="J269" s="723">
        <f t="shared" si="14"/>
        <v>0</v>
      </c>
      <c r="P269" s="693">
        <f t="shared" si="11"/>
        <v>1</v>
      </c>
    </row>
    <row r="270" spans="1:16" x14ac:dyDescent="0.4">
      <c r="A270" s="734"/>
      <c r="B270" s="735"/>
      <c r="C270" s="738" t="s">
        <v>297</v>
      </c>
      <c r="D270" s="738"/>
      <c r="E270" s="733"/>
      <c r="F270" s="715">
        <f>+IFERROR(VLOOKUP($B269,'[1]Sum table'!$A:$E,4,FALSE),0)</f>
        <v>0</v>
      </c>
      <c r="G270" s="715">
        <f>+IFERROR(VLOOKUP($B269,'[1]Sum table'!$A:$E,5,FALSE),0)</f>
        <v>0</v>
      </c>
      <c r="H270" s="715"/>
      <c r="I270" s="715">
        <f>+IFERROR(VLOOKUP($B269,'[1]Sum table'!$A:$F,6,FALSE),0)</f>
        <v>0</v>
      </c>
      <c r="J270" s="716"/>
      <c r="P270" s="693">
        <f t="shared" si="11"/>
        <v>1</v>
      </c>
    </row>
    <row r="271" spans="1:16" x14ac:dyDescent="0.4">
      <c r="A271" s="717" t="s">
        <v>150</v>
      </c>
      <c r="B271" s="710" t="str">
        <f>+'Technical &amp; Production'!B42</f>
        <v>ZK106.K247.Analysis code</v>
      </c>
      <c r="C271" s="711" t="s">
        <v>151</v>
      </c>
      <c r="D271" s="711"/>
      <c r="E271" s="712">
        <f>SUM(E272:E279)</f>
        <v>0</v>
      </c>
      <c r="F271" s="713">
        <f>SUM(F272:F279)</f>
        <v>0</v>
      </c>
      <c r="G271" s="713">
        <f>SUM(G272:G279)</f>
        <v>0</v>
      </c>
      <c r="H271" s="713">
        <f>+E271-F271-G271</f>
        <v>0</v>
      </c>
      <c r="I271" s="713">
        <f>SUM(I272:I279)</f>
        <v>0</v>
      </c>
      <c r="J271" s="714">
        <f>+H271-I271</f>
        <v>0</v>
      </c>
      <c r="P271" s="693">
        <f t="shared" si="11"/>
        <v>1</v>
      </c>
    </row>
    <row r="272" spans="1:16" x14ac:dyDescent="0.4">
      <c r="A272" s="698"/>
      <c r="B272" s="699"/>
      <c r="C272" s="719">
        <f>+'Technical &amp; Production'!C43</f>
        <v>0</v>
      </c>
      <c r="D272" s="719">
        <f>+'Technical &amp; Production'!D43</f>
        <v>0</v>
      </c>
      <c r="E272" s="733">
        <f>+'Technical &amp; Production'!G43</f>
        <v>0</v>
      </c>
      <c r="F272" s="715"/>
      <c r="G272" s="715"/>
      <c r="H272" s="715"/>
      <c r="I272" s="715"/>
      <c r="J272" s="723">
        <f t="shared" ref="J272:J278" si="15">+E272-F272-G272-I272</f>
        <v>0</v>
      </c>
      <c r="P272" s="693">
        <f t="shared" si="11"/>
        <v>1</v>
      </c>
    </row>
    <row r="273" spans="1:16" x14ac:dyDescent="0.4">
      <c r="A273" s="698"/>
      <c r="B273" s="695" t="str">
        <f>+B271</f>
        <v>ZK106.K247.Analysis code</v>
      </c>
      <c r="C273" s="719">
        <f>+'Technical &amp; Production'!C44</f>
        <v>0</v>
      </c>
      <c r="D273" s="719">
        <f>+'Technical &amp; Production'!D44</f>
        <v>0</v>
      </c>
      <c r="E273" s="733">
        <f>+'Technical &amp; Production'!G44</f>
        <v>0</v>
      </c>
      <c r="F273" s="722"/>
      <c r="G273" s="722"/>
      <c r="H273" s="722"/>
      <c r="I273" s="722"/>
      <c r="J273" s="723">
        <f t="shared" si="15"/>
        <v>0</v>
      </c>
      <c r="P273" s="693">
        <f t="shared" si="11"/>
        <v>1</v>
      </c>
    </row>
    <row r="274" spans="1:16" x14ac:dyDescent="0.4">
      <c r="A274" s="694"/>
      <c r="B274" s="695"/>
      <c r="C274" s="719">
        <f>+'Technical &amp; Production'!C45</f>
        <v>0</v>
      </c>
      <c r="D274" s="719">
        <f>+'Technical &amp; Production'!D45</f>
        <v>0</v>
      </c>
      <c r="E274" s="733">
        <f>+'Technical &amp; Production'!G45</f>
        <v>0</v>
      </c>
      <c r="F274" s="715"/>
      <c r="G274" s="715"/>
      <c r="H274" s="715"/>
      <c r="I274" s="715"/>
      <c r="J274" s="723">
        <f t="shared" si="15"/>
        <v>0</v>
      </c>
      <c r="P274" s="693">
        <f t="shared" si="11"/>
        <v>1</v>
      </c>
    </row>
    <row r="275" spans="1:16" x14ac:dyDescent="0.4">
      <c r="A275" s="694"/>
      <c r="B275" s="695"/>
      <c r="C275" s="719">
        <f>+'Technical &amp; Production'!C46</f>
        <v>0</v>
      </c>
      <c r="D275" s="719">
        <f>+'Technical &amp; Production'!D46</f>
        <v>0</v>
      </c>
      <c r="E275" s="733">
        <f>+'Technical &amp; Production'!G46</f>
        <v>0</v>
      </c>
      <c r="F275" s="722"/>
      <c r="G275" s="722"/>
      <c r="H275" s="722"/>
      <c r="I275" s="722"/>
      <c r="J275" s="723">
        <f t="shared" si="15"/>
        <v>0</v>
      </c>
      <c r="P275" s="693">
        <f t="shared" si="11"/>
        <v>1</v>
      </c>
    </row>
    <row r="276" spans="1:16" x14ac:dyDescent="0.4">
      <c r="A276" s="694"/>
      <c r="B276" s="695"/>
      <c r="C276" s="719">
        <f>+'Technical &amp; Production'!C47</f>
        <v>0</v>
      </c>
      <c r="D276" s="719">
        <f>+'Technical &amp; Production'!D47</f>
        <v>0</v>
      </c>
      <c r="E276" s="733">
        <f>+'Technical &amp; Production'!G47</f>
        <v>0</v>
      </c>
      <c r="F276" s="722"/>
      <c r="G276" s="722"/>
      <c r="H276" s="722"/>
      <c r="I276" s="722"/>
      <c r="J276" s="723">
        <f t="shared" si="15"/>
        <v>0</v>
      </c>
      <c r="P276" s="693">
        <f t="shared" si="11"/>
        <v>1</v>
      </c>
    </row>
    <row r="277" spans="1:16" x14ac:dyDescent="0.4">
      <c r="A277" s="694"/>
      <c r="B277" s="695"/>
      <c r="C277" s="719">
        <f>+'Technical &amp; Production'!C48</f>
        <v>0</v>
      </c>
      <c r="D277" s="719">
        <f>+'Technical &amp; Production'!D48</f>
        <v>0</v>
      </c>
      <c r="E277" s="733">
        <f>+'Technical &amp; Production'!G48</f>
        <v>0</v>
      </c>
      <c r="F277" s="722"/>
      <c r="G277" s="722"/>
      <c r="H277" s="722"/>
      <c r="I277" s="722"/>
      <c r="J277" s="723">
        <f t="shared" si="15"/>
        <v>0</v>
      </c>
      <c r="P277" s="693">
        <f t="shared" si="11"/>
        <v>1</v>
      </c>
    </row>
    <row r="278" spans="1:16" x14ac:dyDescent="0.4">
      <c r="A278" s="694"/>
      <c r="B278" s="695" t="str">
        <f>+B271</f>
        <v>ZK106.K247.Analysis code</v>
      </c>
      <c r="C278" s="719">
        <f>+'Technical &amp; Production'!C49</f>
        <v>0</v>
      </c>
      <c r="D278" s="719">
        <f>+'Technical &amp; Production'!D49</f>
        <v>0</v>
      </c>
      <c r="E278" s="733">
        <f>+'Technical &amp; Production'!G49</f>
        <v>0</v>
      </c>
      <c r="F278" s="722"/>
      <c r="G278" s="722"/>
      <c r="H278" s="722"/>
      <c r="I278" s="722"/>
      <c r="J278" s="723">
        <f t="shared" si="15"/>
        <v>0</v>
      </c>
      <c r="P278" s="693">
        <f t="shared" si="11"/>
        <v>1</v>
      </c>
    </row>
    <row r="279" spans="1:16" x14ac:dyDescent="0.4">
      <c r="A279" s="694"/>
      <c r="B279" s="695"/>
      <c r="C279" s="738" t="s">
        <v>297</v>
      </c>
      <c r="D279" s="738"/>
      <c r="E279" s="733"/>
      <c r="F279" s="715">
        <f>+IFERROR(VLOOKUP($B278,'[1]Sum table'!$A:$E,4,FALSE),0)</f>
        <v>0</v>
      </c>
      <c r="G279" s="715">
        <f>+IFERROR(VLOOKUP($B278,'[1]Sum table'!$A:$E,5,FALSE),0)</f>
        <v>0</v>
      </c>
      <c r="H279" s="715"/>
      <c r="I279" s="715">
        <f>+IFERROR(VLOOKUP($B278,'[1]Sum table'!$A:$F,6,FALSE),0)</f>
        <v>0</v>
      </c>
      <c r="J279" s="716"/>
      <c r="P279" s="693">
        <f t="shared" si="11"/>
        <v>1</v>
      </c>
    </row>
    <row r="280" spans="1:16" x14ac:dyDescent="0.4">
      <c r="A280" s="717" t="s">
        <v>152</v>
      </c>
      <c r="B280" s="710" t="str">
        <f>+'Technical &amp; Production'!B51</f>
        <v>ZK106.K128.Analysis code</v>
      </c>
      <c r="C280" s="711" t="s">
        <v>153</v>
      </c>
      <c r="D280" s="711"/>
      <c r="E280" s="712">
        <f>SUM(E281:E288)</f>
        <v>0</v>
      </c>
      <c r="F280" s="713">
        <f>SUM(F281:F288)</f>
        <v>0</v>
      </c>
      <c r="G280" s="713">
        <f>SUM(G281:G288)</f>
        <v>0</v>
      </c>
      <c r="H280" s="713">
        <f>+E280-F280-G280</f>
        <v>0</v>
      </c>
      <c r="I280" s="713">
        <f>SUM(I281:I288)</f>
        <v>0</v>
      </c>
      <c r="J280" s="714">
        <f>+H280-I280</f>
        <v>0</v>
      </c>
      <c r="P280" s="693">
        <f t="shared" si="11"/>
        <v>1</v>
      </c>
    </row>
    <row r="281" spans="1:16" x14ac:dyDescent="0.4">
      <c r="A281" s="694"/>
      <c r="B281" s="695"/>
      <c r="C281" s="719">
        <f>+'Technical &amp; Production'!C52</f>
        <v>0</v>
      </c>
      <c r="D281" s="719">
        <f>+'Technical &amp; Production'!D52</f>
        <v>0</v>
      </c>
      <c r="E281" s="733">
        <f>+'Technical &amp; Production'!G52</f>
        <v>0</v>
      </c>
      <c r="F281" s="722"/>
      <c r="G281" s="722"/>
      <c r="H281" s="722"/>
      <c r="I281" s="722"/>
      <c r="J281" s="723">
        <f t="shared" ref="J281:J287" si="16">+E281-F281-G281-I281</f>
        <v>0</v>
      </c>
      <c r="P281" s="693">
        <f t="shared" si="11"/>
        <v>1</v>
      </c>
    </row>
    <row r="282" spans="1:16" x14ac:dyDescent="0.4">
      <c r="A282" s="694"/>
      <c r="B282" s="695"/>
      <c r="C282" s="719">
        <f>+'Technical &amp; Production'!C53</f>
        <v>0</v>
      </c>
      <c r="D282" s="719">
        <f>+'Technical &amp; Production'!D53</f>
        <v>0</v>
      </c>
      <c r="E282" s="733">
        <f>+'Technical &amp; Production'!G53</f>
        <v>0</v>
      </c>
      <c r="F282" s="722"/>
      <c r="G282" s="722"/>
      <c r="H282" s="722"/>
      <c r="I282" s="722"/>
      <c r="J282" s="723">
        <f t="shared" si="16"/>
        <v>0</v>
      </c>
      <c r="P282" s="693">
        <f t="shared" si="11"/>
        <v>1</v>
      </c>
    </row>
    <row r="283" spans="1:16" x14ac:dyDescent="0.4">
      <c r="A283" s="694"/>
      <c r="B283" s="695"/>
      <c r="C283" s="719">
        <f>+'Technical &amp; Production'!C54</f>
        <v>0</v>
      </c>
      <c r="D283" s="719">
        <f>+'Technical &amp; Production'!D54</f>
        <v>0</v>
      </c>
      <c r="E283" s="733">
        <f>+'Technical &amp; Production'!G54</f>
        <v>0</v>
      </c>
      <c r="F283" s="722"/>
      <c r="G283" s="722"/>
      <c r="H283" s="722"/>
      <c r="I283" s="722"/>
      <c r="J283" s="723">
        <f t="shared" si="16"/>
        <v>0</v>
      </c>
      <c r="P283" s="693">
        <f t="shared" si="11"/>
        <v>1</v>
      </c>
    </row>
    <row r="284" spans="1:16" x14ac:dyDescent="0.4">
      <c r="A284" s="694"/>
      <c r="B284" s="695"/>
      <c r="C284" s="719">
        <f>+'Technical &amp; Production'!C55</f>
        <v>0</v>
      </c>
      <c r="D284" s="719">
        <f>+'Technical &amp; Production'!D55</f>
        <v>0</v>
      </c>
      <c r="E284" s="733">
        <f>+'Technical &amp; Production'!G55</f>
        <v>0</v>
      </c>
      <c r="F284" s="722"/>
      <c r="G284" s="722"/>
      <c r="H284" s="722"/>
      <c r="I284" s="722"/>
      <c r="J284" s="723">
        <f t="shared" si="16"/>
        <v>0</v>
      </c>
      <c r="P284" s="693">
        <f t="shared" si="11"/>
        <v>1</v>
      </c>
    </row>
    <row r="285" spans="1:16" x14ac:dyDescent="0.4">
      <c r="A285" s="694"/>
      <c r="B285" s="695"/>
      <c r="C285" s="719">
        <f>+'Technical &amp; Production'!C56</f>
        <v>0</v>
      </c>
      <c r="D285" s="719">
        <f>+'Technical &amp; Production'!D56</f>
        <v>0</v>
      </c>
      <c r="E285" s="733">
        <f>+'Technical &amp; Production'!G56</f>
        <v>0</v>
      </c>
      <c r="F285" s="722"/>
      <c r="G285" s="722"/>
      <c r="H285" s="722"/>
      <c r="I285" s="722"/>
      <c r="J285" s="723">
        <f t="shared" si="16"/>
        <v>0</v>
      </c>
      <c r="P285" s="693">
        <f t="shared" ref="P285:P348" si="17">+IF(SUM(E285:I285)=0,1,0)</f>
        <v>1</v>
      </c>
    </row>
    <row r="286" spans="1:16" x14ac:dyDescent="0.4">
      <c r="A286" s="694"/>
      <c r="B286" s="695"/>
      <c r="C286" s="719">
        <f>+'Technical &amp; Production'!C57</f>
        <v>0</v>
      </c>
      <c r="D286" s="719">
        <f>+'Technical &amp; Production'!D57</f>
        <v>0</v>
      </c>
      <c r="E286" s="733">
        <f>+'Technical &amp; Production'!G57</f>
        <v>0</v>
      </c>
      <c r="F286" s="722"/>
      <c r="G286" s="722"/>
      <c r="H286" s="722"/>
      <c r="I286" s="722"/>
      <c r="J286" s="723">
        <f t="shared" si="16"/>
        <v>0</v>
      </c>
      <c r="P286" s="693">
        <f t="shared" si="17"/>
        <v>1</v>
      </c>
    </row>
    <row r="287" spans="1:16" x14ac:dyDescent="0.4">
      <c r="A287" s="694"/>
      <c r="B287" s="695" t="str">
        <f>+B280</f>
        <v>ZK106.K128.Analysis code</v>
      </c>
      <c r="C287" s="719">
        <f>+'Technical &amp; Production'!C58</f>
        <v>0</v>
      </c>
      <c r="D287" s="719">
        <f>+'Technical &amp; Production'!D58</f>
        <v>0</v>
      </c>
      <c r="E287" s="733">
        <f>+'Technical &amp; Production'!G58</f>
        <v>0</v>
      </c>
      <c r="F287" s="722"/>
      <c r="G287" s="722"/>
      <c r="H287" s="722"/>
      <c r="I287" s="722"/>
      <c r="J287" s="723">
        <f t="shared" si="16"/>
        <v>0</v>
      </c>
      <c r="P287" s="693">
        <f t="shared" si="17"/>
        <v>1</v>
      </c>
    </row>
    <row r="288" spans="1:16" x14ac:dyDescent="0.4">
      <c r="A288" s="694"/>
      <c r="B288" s="695"/>
      <c r="C288" s="738" t="s">
        <v>297</v>
      </c>
      <c r="D288" s="738"/>
      <c r="E288" s="733"/>
      <c r="F288" s="715">
        <f>+IFERROR(VLOOKUP($B287,'[1]Sum table'!$A:$E,4,FALSE),0)</f>
        <v>0</v>
      </c>
      <c r="G288" s="715">
        <f>+IFERROR(VLOOKUP($B287,'[1]Sum table'!$A:$E,5,FALSE),0)</f>
        <v>0</v>
      </c>
      <c r="H288" s="715"/>
      <c r="I288" s="715">
        <f>+IFERROR(VLOOKUP($B287,'[1]Sum table'!$A:$F,6,FALSE),0)</f>
        <v>0</v>
      </c>
      <c r="J288" s="716"/>
      <c r="P288" s="693">
        <f t="shared" si="17"/>
        <v>1</v>
      </c>
    </row>
    <row r="289" spans="1:16" x14ac:dyDescent="0.4">
      <c r="A289" s="717" t="s">
        <v>154</v>
      </c>
      <c r="B289" s="710" t="str">
        <f>+'Technical &amp; Production'!B60</f>
        <v>ZK106.K248.Analysis code</v>
      </c>
      <c r="C289" s="711" t="s">
        <v>155</v>
      </c>
      <c r="D289" s="711"/>
      <c r="E289" s="712">
        <f>SUM(E290:E297)</f>
        <v>0</v>
      </c>
      <c r="F289" s="713">
        <f>SUM(F290:F297)</f>
        <v>0</v>
      </c>
      <c r="G289" s="713">
        <f>SUM(G290:G297)</f>
        <v>0</v>
      </c>
      <c r="H289" s="713">
        <f>+E289-F289-G289</f>
        <v>0</v>
      </c>
      <c r="I289" s="713">
        <f>SUM(I290:I297)</f>
        <v>0</v>
      </c>
      <c r="J289" s="714">
        <f>+H289-I289</f>
        <v>0</v>
      </c>
      <c r="P289" s="693">
        <f t="shared" si="17"/>
        <v>1</v>
      </c>
    </row>
    <row r="290" spans="1:16" x14ac:dyDescent="0.4">
      <c r="A290" s="694"/>
      <c r="B290" s="695"/>
      <c r="C290" s="719">
        <f>+'Technical &amp; Production'!C61</f>
        <v>0</v>
      </c>
      <c r="D290" s="719">
        <f>+'Technical &amp; Production'!D61</f>
        <v>0</v>
      </c>
      <c r="E290" s="733">
        <f>+'Technical &amp; Production'!G61</f>
        <v>0</v>
      </c>
      <c r="F290" s="715"/>
      <c r="G290" s="715"/>
      <c r="H290" s="715"/>
      <c r="I290" s="715"/>
      <c r="J290" s="723">
        <f t="shared" ref="J290:J296" si="18">+E290-F290-G290-I290</f>
        <v>0</v>
      </c>
      <c r="P290" s="693">
        <f t="shared" si="17"/>
        <v>1</v>
      </c>
    </row>
    <row r="291" spans="1:16" x14ac:dyDescent="0.4">
      <c r="A291" s="694"/>
      <c r="B291" s="695"/>
      <c r="C291" s="719">
        <f>+'Technical &amp; Production'!C62</f>
        <v>0</v>
      </c>
      <c r="D291" s="719">
        <f>+'Technical &amp; Production'!D62</f>
        <v>0</v>
      </c>
      <c r="E291" s="733">
        <f>+'Technical &amp; Production'!G62</f>
        <v>0</v>
      </c>
      <c r="F291" s="722"/>
      <c r="G291" s="722"/>
      <c r="H291" s="722"/>
      <c r="I291" s="722"/>
      <c r="J291" s="723">
        <f t="shared" si="18"/>
        <v>0</v>
      </c>
      <c r="P291" s="693">
        <f t="shared" si="17"/>
        <v>1</v>
      </c>
    </row>
    <row r="292" spans="1:16" x14ac:dyDescent="0.4">
      <c r="A292" s="694"/>
      <c r="B292" s="695"/>
      <c r="C292" s="719">
        <f>+'Technical &amp; Production'!C63</f>
        <v>0</v>
      </c>
      <c r="D292" s="719">
        <f>+'Technical &amp; Production'!D63</f>
        <v>0</v>
      </c>
      <c r="E292" s="733">
        <f>+'Technical &amp; Production'!G63</f>
        <v>0</v>
      </c>
      <c r="F292" s="722"/>
      <c r="G292" s="722"/>
      <c r="H292" s="722"/>
      <c r="I292" s="722"/>
      <c r="J292" s="723">
        <f t="shared" si="18"/>
        <v>0</v>
      </c>
      <c r="P292" s="693">
        <f t="shared" si="17"/>
        <v>1</v>
      </c>
    </row>
    <row r="293" spans="1:16" x14ac:dyDescent="0.4">
      <c r="A293" s="694"/>
      <c r="B293" s="695"/>
      <c r="C293" s="719">
        <f>+'Technical &amp; Production'!C64</f>
        <v>0</v>
      </c>
      <c r="D293" s="719">
        <f>+'Technical &amp; Production'!D64</f>
        <v>0</v>
      </c>
      <c r="E293" s="733">
        <f>+'Technical &amp; Production'!G64</f>
        <v>0</v>
      </c>
      <c r="F293" s="722"/>
      <c r="G293" s="722"/>
      <c r="H293" s="722"/>
      <c r="I293" s="722"/>
      <c r="J293" s="723">
        <f t="shared" si="18"/>
        <v>0</v>
      </c>
      <c r="P293" s="693">
        <f t="shared" si="17"/>
        <v>1</v>
      </c>
    </row>
    <row r="294" spans="1:16" x14ac:dyDescent="0.4">
      <c r="A294" s="694"/>
      <c r="B294" s="695"/>
      <c r="C294" s="719">
        <f>+'Technical &amp; Production'!C65</f>
        <v>0</v>
      </c>
      <c r="D294" s="719">
        <f>+'Technical &amp; Production'!D65</f>
        <v>0</v>
      </c>
      <c r="E294" s="733">
        <f>+'Technical &amp; Production'!G65</f>
        <v>0</v>
      </c>
      <c r="F294" s="722"/>
      <c r="G294" s="722"/>
      <c r="H294" s="722"/>
      <c r="I294" s="722"/>
      <c r="J294" s="723">
        <f t="shared" si="18"/>
        <v>0</v>
      </c>
      <c r="P294" s="693">
        <f t="shared" si="17"/>
        <v>1</v>
      </c>
    </row>
    <row r="295" spans="1:16" x14ac:dyDescent="0.4">
      <c r="A295" s="694"/>
      <c r="B295" s="695"/>
      <c r="C295" s="719">
        <f>+'Technical &amp; Production'!C66</f>
        <v>0</v>
      </c>
      <c r="D295" s="719">
        <f>+'Technical &amp; Production'!D66</f>
        <v>0</v>
      </c>
      <c r="E295" s="733">
        <f>+'Technical &amp; Production'!G66</f>
        <v>0</v>
      </c>
      <c r="F295" s="722"/>
      <c r="G295" s="722"/>
      <c r="H295" s="722"/>
      <c r="I295" s="722"/>
      <c r="J295" s="723">
        <f t="shared" si="18"/>
        <v>0</v>
      </c>
      <c r="P295" s="693">
        <f t="shared" si="17"/>
        <v>1</v>
      </c>
    </row>
    <row r="296" spans="1:16" x14ac:dyDescent="0.4">
      <c r="A296" s="694"/>
      <c r="B296" s="695" t="str">
        <f>+B289</f>
        <v>ZK106.K248.Analysis code</v>
      </c>
      <c r="C296" s="719">
        <f>+'Technical &amp; Production'!C67</f>
        <v>0</v>
      </c>
      <c r="D296" s="719">
        <f>+'Technical &amp; Production'!D67</f>
        <v>0</v>
      </c>
      <c r="E296" s="733">
        <f>+'Technical &amp; Production'!G67</f>
        <v>0</v>
      </c>
      <c r="F296" s="722"/>
      <c r="G296" s="722"/>
      <c r="H296" s="722"/>
      <c r="I296" s="722"/>
      <c r="J296" s="723">
        <f t="shared" si="18"/>
        <v>0</v>
      </c>
      <c r="P296" s="693">
        <f t="shared" si="17"/>
        <v>1</v>
      </c>
    </row>
    <row r="297" spans="1:16" x14ac:dyDescent="0.4">
      <c r="A297" s="694"/>
      <c r="B297" s="695"/>
      <c r="C297" s="738" t="s">
        <v>297</v>
      </c>
      <c r="D297" s="738"/>
      <c r="E297" s="733"/>
      <c r="F297" s="715">
        <f>+IFERROR(VLOOKUP($B296,'[1]Sum table'!$A:$E,4,FALSE),0)</f>
        <v>0</v>
      </c>
      <c r="G297" s="715">
        <f>+IFERROR(VLOOKUP($B296,'[1]Sum table'!$A:$E,5,FALSE),0)</f>
        <v>0</v>
      </c>
      <c r="H297" s="715"/>
      <c r="I297" s="715">
        <f>+IFERROR(VLOOKUP($B296,'[1]Sum table'!$A:$F,6,FALSE),0)</f>
        <v>0</v>
      </c>
      <c r="J297" s="716"/>
      <c r="P297" s="693">
        <f t="shared" si="17"/>
        <v>1</v>
      </c>
    </row>
    <row r="298" spans="1:16" x14ac:dyDescent="0.4">
      <c r="A298" s="717" t="s">
        <v>156</v>
      </c>
      <c r="B298" s="710" t="str">
        <f>+'Technical &amp; Production'!B69</f>
        <v>ZK106.K249.Analysis code</v>
      </c>
      <c r="C298" s="711" t="s">
        <v>297</v>
      </c>
      <c r="D298" s="711"/>
      <c r="E298" s="712">
        <f>SUM(E299:E306)</f>
        <v>0</v>
      </c>
      <c r="F298" s="722"/>
      <c r="G298" s="722"/>
      <c r="H298" s="722">
        <f>+E298-F298-G298</f>
        <v>0</v>
      </c>
      <c r="I298" s="722"/>
      <c r="J298" s="714">
        <f>+H298-I298</f>
        <v>0</v>
      </c>
      <c r="P298" s="693">
        <f t="shared" si="17"/>
        <v>1</v>
      </c>
    </row>
    <row r="299" spans="1:16" x14ac:dyDescent="0.4">
      <c r="A299" s="694"/>
      <c r="B299" s="695"/>
      <c r="C299" s="719">
        <f>+'Technical &amp; Production'!C70</f>
        <v>0</v>
      </c>
      <c r="D299" s="719">
        <f>+'Technical &amp; Production'!D70</f>
        <v>0</v>
      </c>
      <c r="E299" s="733">
        <f>+'Technical &amp; Production'!G70</f>
        <v>0</v>
      </c>
      <c r="F299" s="715"/>
      <c r="G299" s="715"/>
      <c r="H299" s="715"/>
      <c r="I299" s="715"/>
      <c r="J299" s="723">
        <f t="shared" ref="J299:J305" si="19">+E299-F299-G299-I299</f>
        <v>0</v>
      </c>
      <c r="P299" s="693">
        <f t="shared" si="17"/>
        <v>1</v>
      </c>
    </row>
    <row r="300" spans="1:16" x14ac:dyDescent="0.4">
      <c r="A300" s="694"/>
      <c r="B300" s="695"/>
      <c r="C300" s="719">
        <f>+'Technical &amp; Production'!C71</f>
        <v>0</v>
      </c>
      <c r="D300" s="719">
        <f>+'Technical &amp; Production'!D71</f>
        <v>0</v>
      </c>
      <c r="E300" s="733">
        <f>+'Technical &amp; Production'!G71</f>
        <v>0</v>
      </c>
      <c r="F300" s="722"/>
      <c r="G300" s="722"/>
      <c r="H300" s="722"/>
      <c r="I300" s="722"/>
      <c r="J300" s="723">
        <f t="shared" si="19"/>
        <v>0</v>
      </c>
      <c r="P300" s="693">
        <f t="shared" si="17"/>
        <v>1</v>
      </c>
    </row>
    <row r="301" spans="1:16" x14ac:dyDescent="0.4">
      <c r="A301" s="694"/>
      <c r="B301" s="695"/>
      <c r="C301" s="719">
        <f>+'Technical &amp; Production'!C72</f>
        <v>0</v>
      </c>
      <c r="D301" s="719">
        <f>+'Technical &amp; Production'!D72</f>
        <v>0</v>
      </c>
      <c r="E301" s="733">
        <f>+'Technical &amp; Production'!G72</f>
        <v>0</v>
      </c>
      <c r="F301" s="722"/>
      <c r="G301" s="722"/>
      <c r="H301" s="722"/>
      <c r="I301" s="722"/>
      <c r="J301" s="723">
        <f t="shared" si="19"/>
        <v>0</v>
      </c>
      <c r="P301" s="693">
        <f t="shared" si="17"/>
        <v>1</v>
      </c>
    </row>
    <row r="302" spans="1:16" x14ac:dyDescent="0.4">
      <c r="A302" s="694"/>
      <c r="B302" s="695"/>
      <c r="C302" s="719">
        <f>+'Technical &amp; Production'!C73</f>
        <v>0</v>
      </c>
      <c r="D302" s="719">
        <f>+'Technical &amp; Production'!D73</f>
        <v>0</v>
      </c>
      <c r="E302" s="733">
        <f>+'Technical &amp; Production'!G73</f>
        <v>0</v>
      </c>
      <c r="F302" s="722"/>
      <c r="G302" s="722"/>
      <c r="H302" s="722"/>
      <c r="I302" s="722"/>
      <c r="J302" s="723">
        <f t="shared" si="19"/>
        <v>0</v>
      </c>
      <c r="P302" s="693">
        <f t="shared" si="17"/>
        <v>1</v>
      </c>
    </row>
    <row r="303" spans="1:16" x14ac:dyDescent="0.4">
      <c r="A303" s="694"/>
      <c r="B303" s="695"/>
      <c r="C303" s="719">
        <f>+'Technical &amp; Production'!C74</f>
        <v>0</v>
      </c>
      <c r="D303" s="719">
        <f>+'Technical &amp; Production'!D74</f>
        <v>0</v>
      </c>
      <c r="E303" s="733">
        <f>+'Technical &amp; Production'!G74</f>
        <v>0</v>
      </c>
      <c r="F303" s="722"/>
      <c r="G303" s="722"/>
      <c r="H303" s="722"/>
      <c r="I303" s="722"/>
      <c r="J303" s="723">
        <f t="shared" si="19"/>
        <v>0</v>
      </c>
      <c r="P303" s="693">
        <f t="shared" si="17"/>
        <v>1</v>
      </c>
    </row>
    <row r="304" spans="1:16" x14ac:dyDescent="0.4">
      <c r="A304" s="694"/>
      <c r="B304" s="695" t="str">
        <f>+B298</f>
        <v>ZK106.K249.Analysis code</v>
      </c>
      <c r="C304" s="719">
        <f>+'Technical &amp; Production'!C75</f>
        <v>0</v>
      </c>
      <c r="D304" s="719">
        <f>+'Technical &amp; Production'!D75</f>
        <v>0</v>
      </c>
      <c r="E304" s="733">
        <f>+'Technical &amp; Production'!G75</f>
        <v>0</v>
      </c>
      <c r="F304" s="722"/>
      <c r="G304" s="722"/>
      <c r="H304" s="722"/>
      <c r="I304" s="722"/>
      <c r="J304" s="723">
        <f t="shared" si="19"/>
        <v>0</v>
      </c>
      <c r="P304" s="693">
        <f t="shared" si="17"/>
        <v>1</v>
      </c>
    </row>
    <row r="305" spans="1:16" x14ac:dyDescent="0.4">
      <c r="A305" s="694"/>
      <c r="B305" s="695" t="str">
        <f>+B298</f>
        <v>ZK106.K249.Analysis code</v>
      </c>
      <c r="C305" s="719">
        <f>+'Technical &amp; Production'!C76</f>
        <v>0</v>
      </c>
      <c r="D305" s="719">
        <f>+'Technical &amp; Production'!D76</f>
        <v>0</v>
      </c>
      <c r="E305" s="733">
        <f>+'Technical &amp; Production'!G76</f>
        <v>0</v>
      </c>
      <c r="F305" s="715"/>
      <c r="G305" s="715"/>
      <c r="H305" s="715"/>
      <c r="I305" s="715"/>
      <c r="J305" s="723">
        <f t="shared" si="19"/>
        <v>0</v>
      </c>
      <c r="P305" s="693">
        <f t="shared" si="17"/>
        <v>1</v>
      </c>
    </row>
    <row r="306" spans="1:16" x14ac:dyDescent="0.4">
      <c r="A306" s="694"/>
      <c r="B306" s="695"/>
      <c r="C306" s="738" t="s">
        <v>297</v>
      </c>
      <c r="D306" s="738"/>
      <c r="E306" s="733"/>
      <c r="F306" s="715">
        <f>+IFERROR(VLOOKUP($B305,'[1]Sum table'!$A:$E,4,FALSE),0)</f>
        <v>0</v>
      </c>
      <c r="G306" s="715">
        <f>+IFERROR(VLOOKUP($B305,'[1]Sum table'!$A:$E,5,FALSE),0)</f>
        <v>0</v>
      </c>
      <c r="H306" s="715"/>
      <c r="I306" s="715">
        <f>+IFERROR(VLOOKUP($B305,'[1]Sum table'!$A:$F,6,FALSE),0)</f>
        <v>0</v>
      </c>
      <c r="J306" s="716"/>
      <c r="P306" s="693">
        <f t="shared" si="17"/>
        <v>1</v>
      </c>
    </row>
    <row r="307" spans="1:16" x14ac:dyDescent="0.4">
      <c r="A307" s="717" t="s">
        <v>157</v>
      </c>
      <c r="B307" s="710" t="str">
        <f>+'Technical &amp; Production'!B78</f>
        <v>ZK106.K250.Analysis code</v>
      </c>
      <c r="C307" s="711" t="s">
        <v>158</v>
      </c>
      <c r="D307" s="711"/>
      <c r="E307" s="712">
        <f>SUM(E308:E315)</f>
        <v>0</v>
      </c>
      <c r="F307" s="713">
        <f>SUM(F308:F315)</f>
        <v>0</v>
      </c>
      <c r="G307" s="713">
        <f>+IFERROR(VLOOKUP(#REF!,#REF!,5,FALSE)+VLOOKUP(#REF!,#REF!,5,FALSE),0)</f>
        <v>0</v>
      </c>
      <c r="H307" s="713">
        <f>+E307-F307-G307</f>
        <v>0</v>
      </c>
      <c r="I307" s="713">
        <f>+IFERROR(VLOOKUP(#REF!,#REF!,3,FALSE)+VLOOKUP(#REF!,#REF!,6,FALSE),0)</f>
        <v>0</v>
      </c>
      <c r="J307" s="714">
        <f>+H307-I307</f>
        <v>0</v>
      </c>
      <c r="P307" s="693">
        <f t="shared" si="17"/>
        <v>1</v>
      </c>
    </row>
    <row r="308" spans="1:16" x14ac:dyDescent="0.4">
      <c r="A308" s="694"/>
      <c r="B308" s="695"/>
      <c r="C308" s="719">
        <f>+'Technical &amp; Production'!C79</f>
        <v>0</v>
      </c>
      <c r="D308" s="719">
        <f>+'Technical &amp; Production'!D79</f>
        <v>0</v>
      </c>
      <c r="E308" s="733">
        <f>+'Technical &amp; Production'!G79</f>
        <v>0</v>
      </c>
      <c r="F308" s="715"/>
      <c r="G308" s="715"/>
      <c r="H308" s="715"/>
      <c r="I308" s="715"/>
      <c r="J308" s="723">
        <f t="shared" ref="J308:J314" si="20">+E308-F308-G308-I308</f>
        <v>0</v>
      </c>
      <c r="P308" s="693">
        <f t="shared" si="17"/>
        <v>1</v>
      </c>
    </row>
    <row r="309" spans="1:16" x14ac:dyDescent="0.4">
      <c r="A309" s="694"/>
      <c r="B309" s="695"/>
      <c r="C309" s="719">
        <f>+'Technical &amp; Production'!C80</f>
        <v>0</v>
      </c>
      <c r="D309" s="719">
        <f>+'Technical &amp; Production'!D80</f>
        <v>0</v>
      </c>
      <c r="E309" s="733">
        <f>+'Technical &amp; Production'!G80</f>
        <v>0</v>
      </c>
      <c r="F309" s="722"/>
      <c r="G309" s="722"/>
      <c r="H309" s="722"/>
      <c r="I309" s="722"/>
      <c r="J309" s="723">
        <f t="shared" si="20"/>
        <v>0</v>
      </c>
      <c r="P309" s="693">
        <f t="shared" si="17"/>
        <v>1</v>
      </c>
    </row>
    <row r="310" spans="1:16" x14ac:dyDescent="0.4">
      <c r="A310" s="694"/>
      <c r="B310" s="695"/>
      <c r="C310" s="719">
        <f>+'Technical &amp; Production'!C81</f>
        <v>0</v>
      </c>
      <c r="D310" s="719">
        <f>+'Technical &amp; Production'!D81</f>
        <v>0</v>
      </c>
      <c r="E310" s="733">
        <f>+'Technical &amp; Production'!G81</f>
        <v>0</v>
      </c>
      <c r="F310" s="722"/>
      <c r="G310" s="722"/>
      <c r="H310" s="722"/>
      <c r="I310" s="722"/>
      <c r="J310" s="723">
        <f t="shared" si="20"/>
        <v>0</v>
      </c>
      <c r="P310" s="693">
        <f t="shared" si="17"/>
        <v>1</v>
      </c>
    </row>
    <row r="311" spans="1:16" x14ac:dyDescent="0.4">
      <c r="A311" s="694"/>
      <c r="B311" s="695"/>
      <c r="C311" s="719">
        <f>+'Technical &amp; Production'!C82</f>
        <v>0</v>
      </c>
      <c r="D311" s="719">
        <f>+'Technical &amp; Production'!D82</f>
        <v>0</v>
      </c>
      <c r="E311" s="733">
        <f>+'Technical &amp; Production'!G82</f>
        <v>0</v>
      </c>
      <c r="F311" s="722"/>
      <c r="G311" s="722"/>
      <c r="H311" s="722"/>
      <c r="I311" s="722"/>
      <c r="J311" s="723">
        <f t="shared" si="20"/>
        <v>0</v>
      </c>
      <c r="P311" s="693">
        <f t="shared" si="17"/>
        <v>1</v>
      </c>
    </row>
    <row r="312" spans="1:16" x14ac:dyDescent="0.4">
      <c r="A312" s="694"/>
      <c r="B312" s="695"/>
      <c r="C312" s="719">
        <f>+'Technical &amp; Production'!C83</f>
        <v>0</v>
      </c>
      <c r="D312" s="719">
        <f>+'Technical &amp; Production'!D83</f>
        <v>0</v>
      </c>
      <c r="E312" s="733">
        <f>+'Technical &amp; Production'!G83</f>
        <v>0</v>
      </c>
      <c r="F312" s="722"/>
      <c r="G312" s="722"/>
      <c r="H312" s="722"/>
      <c r="I312" s="722"/>
      <c r="J312" s="723">
        <f t="shared" si="20"/>
        <v>0</v>
      </c>
      <c r="P312" s="693">
        <f t="shared" si="17"/>
        <v>1</v>
      </c>
    </row>
    <row r="313" spans="1:16" x14ac:dyDescent="0.4">
      <c r="A313" s="694"/>
      <c r="B313" s="695"/>
      <c r="C313" s="719">
        <f>+'Technical &amp; Production'!C84</f>
        <v>0</v>
      </c>
      <c r="D313" s="719">
        <f>+'Technical &amp; Production'!D84</f>
        <v>0</v>
      </c>
      <c r="E313" s="733">
        <f>+'Technical &amp; Production'!G84</f>
        <v>0</v>
      </c>
      <c r="F313" s="722"/>
      <c r="G313" s="722"/>
      <c r="H313" s="722"/>
      <c r="I313" s="722"/>
      <c r="J313" s="723">
        <f t="shared" si="20"/>
        <v>0</v>
      </c>
      <c r="P313" s="693">
        <f t="shared" si="17"/>
        <v>1</v>
      </c>
    </row>
    <row r="314" spans="1:16" x14ac:dyDescent="0.4">
      <c r="A314" s="694"/>
      <c r="B314" s="695" t="str">
        <f>+B307</f>
        <v>ZK106.K250.Analysis code</v>
      </c>
      <c r="C314" s="719">
        <f>+'Technical &amp; Production'!C85</f>
        <v>0</v>
      </c>
      <c r="D314" s="719">
        <f>+'Technical &amp; Production'!D85</f>
        <v>0</v>
      </c>
      <c r="E314" s="733">
        <f>+'Technical &amp; Production'!G85</f>
        <v>0</v>
      </c>
      <c r="F314" s="722"/>
      <c r="G314" s="722"/>
      <c r="H314" s="722"/>
      <c r="I314" s="722"/>
      <c r="J314" s="723">
        <f t="shared" si="20"/>
        <v>0</v>
      </c>
      <c r="P314" s="693">
        <f t="shared" si="17"/>
        <v>1</v>
      </c>
    </row>
    <row r="315" spans="1:16" x14ac:dyDescent="0.4">
      <c r="A315" s="694"/>
      <c r="B315" s="695"/>
      <c r="C315" s="738" t="s">
        <v>297</v>
      </c>
      <c r="D315" s="738"/>
      <c r="E315" s="733"/>
      <c r="F315" s="715">
        <f>+IFERROR(VLOOKUP($B314,'[1]Sum table'!$A:$E,4,FALSE),0)</f>
        <v>0</v>
      </c>
      <c r="G315" s="715">
        <f>+IFERROR(VLOOKUP($B314,'[1]Sum table'!$A:$E,5,FALSE),0)</f>
        <v>0</v>
      </c>
      <c r="H315" s="715"/>
      <c r="I315" s="715">
        <f>+IFERROR(VLOOKUP($B314,'[1]Sum table'!$A:$F,6,FALSE),0)</f>
        <v>0</v>
      </c>
      <c r="J315" s="716"/>
      <c r="P315" s="693">
        <f t="shared" si="17"/>
        <v>1</v>
      </c>
    </row>
    <row r="316" spans="1:16" x14ac:dyDescent="0.4">
      <c r="A316" s="717" t="s">
        <v>159</v>
      </c>
      <c r="B316" s="710" t="str">
        <f>+'Technical &amp; Production'!B87</f>
        <v>ZK106.K251.Analysis code</v>
      </c>
      <c r="C316" s="711" t="s">
        <v>160</v>
      </c>
      <c r="D316" s="711"/>
      <c r="E316" s="712">
        <f>SUM(E317:E324)</f>
        <v>0</v>
      </c>
      <c r="F316" s="713">
        <f>SUM(F317:F324)</f>
        <v>0</v>
      </c>
      <c r="G316" s="713">
        <f>+IFERROR(VLOOKUP(#REF!,#REF!,5,FALSE)+VLOOKUP(#REF!,#REF!,5,FALSE),0)</f>
        <v>0</v>
      </c>
      <c r="H316" s="713">
        <f>+E316-F316-G316</f>
        <v>0</v>
      </c>
      <c r="I316" s="713">
        <f>+IFERROR(VLOOKUP(#REF!,#REF!,3,FALSE)+VLOOKUP(#REF!,#REF!,6,FALSE),0)</f>
        <v>0</v>
      </c>
      <c r="J316" s="714">
        <f>+H316-I316</f>
        <v>0</v>
      </c>
      <c r="P316" s="693">
        <f t="shared" si="17"/>
        <v>1</v>
      </c>
    </row>
    <row r="317" spans="1:16" x14ac:dyDescent="0.4">
      <c r="A317" s="694"/>
      <c r="B317" s="695"/>
      <c r="C317" s="719">
        <f>+'Technical &amp; Production'!C88</f>
        <v>0</v>
      </c>
      <c r="D317" s="719">
        <f>+'Technical &amp; Production'!D88</f>
        <v>0</v>
      </c>
      <c r="E317" s="733">
        <f>+'Technical &amp; Production'!G88</f>
        <v>0</v>
      </c>
      <c r="F317" s="715"/>
      <c r="G317" s="715"/>
      <c r="H317" s="715"/>
      <c r="I317" s="715"/>
      <c r="J317" s="723">
        <f t="shared" ref="J317:J323" si="21">+E317-F317-G317-I317</f>
        <v>0</v>
      </c>
      <c r="P317" s="693">
        <f t="shared" si="17"/>
        <v>1</v>
      </c>
    </row>
    <row r="318" spans="1:16" x14ac:dyDescent="0.4">
      <c r="A318" s="694"/>
      <c r="B318" s="695"/>
      <c r="C318" s="719">
        <f>+'Technical &amp; Production'!C89</f>
        <v>0</v>
      </c>
      <c r="D318" s="719">
        <f>+'Technical &amp; Production'!D89</f>
        <v>0</v>
      </c>
      <c r="E318" s="733">
        <f>+'Technical &amp; Production'!G89</f>
        <v>0</v>
      </c>
      <c r="F318" s="722"/>
      <c r="G318" s="722"/>
      <c r="H318" s="722"/>
      <c r="I318" s="722"/>
      <c r="J318" s="723">
        <f t="shared" si="21"/>
        <v>0</v>
      </c>
      <c r="P318" s="693">
        <f t="shared" si="17"/>
        <v>1</v>
      </c>
    </row>
    <row r="319" spans="1:16" x14ac:dyDescent="0.4">
      <c r="A319" s="694"/>
      <c r="B319" s="695"/>
      <c r="C319" s="719">
        <f>+'Technical &amp; Production'!C90</f>
        <v>0</v>
      </c>
      <c r="D319" s="719">
        <f>+'Technical &amp; Production'!D90</f>
        <v>0</v>
      </c>
      <c r="E319" s="733">
        <f>+'Technical &amp; Production'!G90</f>
        <v>0</v>
      </c>
      <c r="F319" s="722"/>
      <c r="G319" s="722"/>
      <c r="H319" s="722"/>
      <c r="I319" s="722"/>
      <c r="J319" s="723">
        <f t="shared" si="21"/>
        <v>0</v>
      </c>
      <c r="P319" s="693">
        <f t="shared" si="17"/>
        <v>1</v>
      </c>
    </row>
    <row r="320" spans="1:16" x14ac:dyDescent="0.4">
      <c r="A320" s="694"/>
      <c r="B320" s="695"/>
      <c r="C320" s="719">
        <f>+'Technical &amp; Production'!C91</f>
        <v>0</v>
      </c>
      <c r="D320" s="719">
        <f>+'Technical &amp; Production'!D91</f>
        <v>0</v>
      </c>
      <c r="E320" s="733">
        <f>+'Technical &amp; Production'!G91</f>
        <v>0</v>
      </c>
      <c r="F320" s="722"/>
      <c r="G320" s="722"/>
      <c r="H320" s="722"/>
      <c r="I320" s="722"/>
      <c r="J320" s="723">
        <f t="shared" si="21"/>
        <v>0</v>
      </c>
      <c r="P320" s="693">
        <f t="shared" si="17"/>
        <v>1</v>
      </c>
    </row>
    <row r="321" spans="1:16" x14ac:dyDescent="0.4">
      <c r="A321" s="694"/>
      <c r="B321" s="695"/>
      <c r="C321" s="719">
        <f>+'Technical &amp; Production'!C92</f>
        <v>0</v>
      </c>
      <c r="D321" s="719">
        <f>+'Technical &amp; Production'!D92</f>
        <v>0</v>
      </c>
      <c r="E321" s="733">
        <f>+'Technical &amp; Production'!G92</f>
        <v>0</v>
      </c>
      <c r="F321" s="722"/>
      <c r="G321" s="722"/>
      <c r="H321" s="722"/>
      <c r="I321" s="722"/>
      <c r="J321" s="723">
        <f t="shared" si="21"/>
        <v>0</v>
      </c>
      <c r="P321" s="693">
        <f t="shared" si="17"/>
        <v>1</v>
      </c>
    </row>
    <row r="322" spans="1:16" x14ac:dyDescent="0.4">
      <c r="A322" s="694"/>
      <c r="B322" s="695"/>
      <c r="C322" s="719">
        <f>+'Technical &amp; Production'!C93</f>
        <v>0</v>
      </c>
      <c r="D322" s="719">
        <f>+'Technical &amp; Production'!D93</f>
        <v>0</v>
      </c>
      <c r="E322" s="733">
        <f>+'Technical &amp; Production'!G93</f>
        <v>0</v>
      </c>
      <c r="F322" s="722"/>
      <c r="G322" s="722"/>
      <c r="H322" s="722"/>
      <c r="I322" s="722"/>
      <c r="J322" s="723">
        <f t="shared" si="21"/>
        <v>0</v>
      </c>
      <c r="P322" s="693">
        <f t="shared" si="17"/>
        <v>1</v>
      </c>
    </row>
    <row r="323" spans="1:16" x14ac:dyDescent="0.4">
      <c r="A323" s="694"/>
      <c r="B323" s="695" t="str">
        <f>+B316</f>
        <v>ZK106.K251.Analysis code</v>
      </c>
      <c r="C323" s="719">
        <f>+'Technical &amp; Production'!C94</f>
        <v>0</v>
      </c>
      <c r="D323" s="719">
        <f>+'Technical &amp; Production'!D94</f>
        <v>0</v>
      </c>
      <c r="E323" s="733">
        <f>+'Technical &amp; Production'!G94</f>
        <v>0</v>
      </c>
      <c r="F323" s="722"/>
      <c r="G323" s="722"/>
      <c r="H323" s="722"/>
      <c r="I323" s="722"/>
      <c r="J323" s="723">
        <f t="shared" si="21"/>
        <v>0</v>
      </c>
      <c r="P323" s="693">
        <f t="shared" si="17"/>
        <v>1</v>
      </c>
    </row>
    <row r="324" spans="1:16" x14ac:dyDescent="0.4">
      <c r="A324" s="694"/>
      <c r="B324" s="695"/>
      <c r="C324" s="738" t="s">
        <v>297</v>
      </c>
      <c r="D324" s="738"/>
      <c r="E324" s="733"/>
      <c r="F324" s="715">
        <f>+IFERROR(VLOOKUP($B323,'[1]Sum table'!$A:$E,4,FALSE),0)</f>
        <v>0</v>
      </c>
      <c r="G324" s="715">
        <f>+IFERROR(VLOOKUP($B323,'[1]Sum table'!$A:$E,5,FALSE),0)</f>
        <v>0</v>
      </c>
      <c r="H324" s="715"/>
      <c r="I324" s="715">
        <f>+IFERROR(VLOOKUP($B323,'[1]Sum table'!$A:$F,6,FALSE),0)</f>
        <v>0</v>
      </c>
      <c r="J324" s="716"/>
      <c r="P324" s="693">
        <f t="shared" si="17"/>
        <v>1</v>
      </c>
    </row>
    <row r="325" spans="1:16" x14ac:dyDescent="0.4">
      <c r="A325" s="717" t="s">
        <v>161</v>
      </c>
      <c r="B325" s="710" t="str">
        <f>+'Technical &amp; Production'!B96</f>
        <v>ZK106.K252.Analysis code</v>
      </c>
      <c r="C325" s="711" t="s">
        <v>162</v>
      </c>
      <c r="D325" s="711"/>
      <c r="E325" s="712">
        <f>SUM(E326:E333)</f>
        <v>0</v>
      </c>
      <c r="F325" s="713">
        <f>SUM(F326:F333)</f>
        <v>0</v>
      </c>
      <c r="G325" s="713">
        <f>+IFERROR(VLOOKUP(#REF!,#REF!,5,FALSE)+VLOOKUP(#REF!,#REF!,5,FALSE),0)</f>
        <v>0</v>
      </c>
      <c r="H325" s="713">
        <f>+E325-F325-G325</f>
        <v>0</v>
      </c>
      <c r="I325" s="713">
        <f>+IFERROR(VLOOKUP(#REF!,#REF!,3,FALSE)+VLOOKUP(#REF!,#REF!,6,FALSE),0)</f>
        <v>0</v>
      </c>
      <c r="J325" s="714">
        <f>+H325-I325</f>
        <v>0</v>
      </c>
      <c r="P325" s="693">
        <f t="shared" si="17"/>
        <v>1</v>
      </c>
    </row>
    <row r="326" spans="1:16" x14ac:dyDescent="0.4">
      <c r="A326" s="698"/>
      <c r="B326" s="699"/>
      <c r="C326" s="719">
        <f>+'Technical &amp; Production'!C97</f>
        <v>0</v>
      </c>
      <c r="D326" s="719">
        <f>+'Technical &amp; Production'!D97</f>
        <v>0</v>
      </c>
      <c r="E326" s="733">
        <f>+'Technical &amp; Production'!G97</f>
        <v>0</v>
      </c>
      <c r="F326" s="715"/>
      <c r="G326" s="715"/>
      <c r="H326" s="715"/>
      <c r="I326" s="715"/>
      <c r="J326" s="723">
        <f t="shared" ref="J326:J332" si="22">+E326-F326-G326-I326</f>
        <v>0</v>
      </c>
      <c r="P326" s="693">
        <f t="shared" si="17"/>
        <v>1</v>
      </c>
    </row>
    <row r="327" spans="1:16" x14ac:dyDescent="0.4">
      <c r="A327" s="698"/>
      <c r="B327" s="699"/>
      <c r="C327" s="719">
        <f>+'Technical &amp; Production'!C98</f>
        <v>0</v>
      </c>
      <c r="D327" s="719">
        <f>+'Technical &amp; Production'!D98</f>
        <v>0</v>
      </c>
      <c r="E327" s="733">
        <f>+'Technical &amp; Production'!G98</f>
        <v>0</v>
      </c>
      <c r="F327" s="722"/>
      <c r="G327" s="722"/>
      <c r="H327" s="722"/>
      <c r="I327" s="722"/>
      <c r="J327" s="723">
        <f t="shared" si="22"/>
        <v>0</v>
      </c>
      <c r="P327" s="693">
        <f t="shared" si="17"/>
        <v>1</v>
      </c>
    </row>
    <row r="328" spans="1:16" x14ac:dyDescent="0.4">
      <c r="A328" s="698"/>
      <c r="B328" s="699"/>
      <c r="C328" s="719">
        <f>+'Technical &amp; Production'!C99</f>
        <v>0</v>
      </c>
      <c r="D328" s="719">
        <f>+'Technical &amp; Production'!D99</f>
        <v>0</v>
      </c>
      <c r="E328" s="733">
        <f>+'Technical &amp; Production'!G99</f>
        <v>0</v>
      </c>
      <c r="F328" s="722"/>
      <c r="G328" s="722"/>
      <c r="H328" s="722"/>
      <c r="I328" s="722"/>
      <c r="J328" s="723">
        <f t="shared" si="22"/>
        <v>0</v>
      </c>
      <c r="P328" s="693">
        <f t="shared" si="17"/>
        <v>1</v>
      </c>
    </row>
    <row r="329" spans="1:16" x14ac:dyDescent="0.4">
      <c r="A329" s="698"/>
      <c r="B329" s="699"/>
      <c r="C329" s="719">
        <f>+'Technical &amp; Production'!C100</f>
        <v>0</v>
      </c>
      <c r="D329" s="719">
        <f>+'Technical &amp; Production'!D100</f>
        <v>0</v>
      </c>
      <c r="E329" s="733">
        <f>+'Technical &amp; Production'!G100</f>
        <v>0</v>
      </c>
      <c r="F329" s="722"/>
      <c r="G329" s="722"/>
      <c r="H329" s="722"/>
      <c r="I329" s="722"/>
      <c r="J329" s="723">
        <f t="shared" si="22"/>
        <v>0</v>
      </c>
      <c r="P329" s="693">
        <f t="shared" si="17"/>
        <v>1</v>
      </c>
    </row>
    <row r="330" spans="1:16" x14ac:dyDescent="0.4">
      <c r="A330" s="698"/>
      <c r="B330" s="699"/>
      <c r="C330" s="719">
        <f>+'Technical &amp; Production'!C101</f>
        <v>0</v>
      </c>
      <c r="D330" s="719">
        <f>+'Technical &amp; Production'!D101</f>
        <v>0</v>
      </c>
      <c r="E330" s="733">
        <f>+'Technical &amp; Production'!G101</f>
        <v>0</v>
      </c>
      <c r="F330" s="722"/>
      <c r="G330" s="722"/>
      <c r="H330" s="722"/>
      <c r="I330" s="722"/>
      <c r="J330" s="723">
        <f t="shared" si="22"/>
        <v>0</v>
      </c>
      <c r="P330" s="693">
        <f t="shared" si="17"/>
        <v>1</v>
      </c>
    </row>
    <row r="331" spans="1:16" x14ac:dyDescent="0.4">
      <c r="A331" s="698"/>
      <c r="B331" s="699"/>
      <c r="C331" s="719">
        <f>+'Technical &amp; Production'!C102</f>
        <v>0</v>
      </c>
      <c r="D331" s="719">
        <f>+'Technical &amp; Production'!D102</f>
        <v>0</v>
      </c>
      <c r="E331" s="733">
        <f>+'Technical &amp; Production'!G102</f>
        <v>0</v>
      </c>
      <c r="F331" s="722"/>
      <c r="G331" s="722"/>
      <c r="H331" s="722"/>
      <c r="I331" s="722"/>
      <c r="J331" s="723">
        <f t="shared" si="22"/>
        <v>0</v>
      </c>
      <c r="P331" s="693">
        <f t="shared" si="17"/>
        <v>1</v>
      </c>
    </row>
    <row r="332" spans="1:16" x14ac:dyDescent="0.4">
      <c r="A332" s="698"/>
      <c r="B332" s="699" t="str">
        <f>+B325</f>
        <v>ZK106.K252.Analysis code</v>
      </c>
      <c r="C332" s="719">
        <f>+'Technical &amp; Production'!C103</f>
        <v>0</v>
      </c>
      <c r="D332" s="719">
        <f>+'Technical &amp; Production'!D103</f>
        <v>0</v>
      </c>
      <c r="E332" s="733">
        <f>+'Technical &amp; Production'!G103</f>
        <v>0</v>
      </c>
      <c r="F332" s="722"/>
      <c r="G332" s="722"/>
      <c r="H332" s="722"/>
      <c r="I332" s="722"/>
      <c r="J332" s="723">
        <f t="shared" si="22"/>
        <v>0</v>
      </c>
      <c r="P332" s="693">
        <f t="shared" si="17"/>
        <v>1</v>
      </c>
    </row>
    <row r="333" spans="1:16" x14ac:dyDescent="0.4">
      <c r="A333" s="694"/>
      <c r="B333" s="695"/>
      <c r="C333" s="738" t="s">
        <v>297</v>
      </c>
      <c r="D333" s="738"/>
      <c r="E333" s="733"/>
      <c r="F333" s="715">
        <f>+IFERROR(VLOOKUP($B332,'[1]Sum table'!$A:$E,4,FALSE),0)</f>
        <v>0</v>
      </c>
      <c r="G333" s="715">
        <f>+IFERROR(VLOOKUP($B332,'[1]Sum table'!$A:$E,5,FALSE),0)</f>
        <v>0</v>
      </c>
      <c r="H333" s="715"/>
      <c r="I333" s="715">
        <f>+IFERROR(VLOOKUP($B332,'[1]Sum table'!$A:$F,6,FALSE),0)</f>
        <v>0</v>
      </c>
      <c r="J333" s="716"/>
      <c r="P333" s="693">
        <f t="shared" si="17"/>
        <v>1</v>
      </c>
    </row>
    <row r="334" spans="1:16" x14ac:dyDescent="0.4">
      <c r="A334" s="717" t="s">
        <v>163</v>
      </c>
      <c r="B334" s="710" t="str">
        <f>+'Technical &amp; Production'!B105</f>
        <v>ZK106.K253.Analysis code</v>
      </c>
      <c r="C334" s="711" t="s">
        <v>164</v>
      </c>
      <c r="D334" s="711"/>
      <c r="E334" s="712">
        <f>SUM(E335:E336)</f>
        <v>0</v>
      </c>
      <c r="F334" s="713">
        <f>SUM(F335:F336)</f>
        <v>0</v>
      </c>
      <c r="G334" s="713">
        <f>SUM(G335:G336)</f>
        <v>0</v>
      </c>
      <c r="H334" s="713">
        <f>+E334-F334-G334</f>
        <v>0</v>
      </c>
      <c r="I334" s="713">
        <f>SUM(I335:I336)</f>
        <v>0</v>
      </c>
      <c r="J334" s="714">
        <f>+H334-I334</f>
        <v>0</v>
      </c>
      <c r="P334" s="693">
        <f t="shared" si="17"/>
        <v>1</v>
      </c>
    </row>
    <row r="335" spans="1:16" x14ac:dyDescent="0.4">
      <c r="A335" s="694"/>
      <c r="B335" s="695" t="str">
        <f>+B334</f>
        <v>ZK106.K253.Analysis code</v>
      </c>
      <c r="C335" s="719">
        <f>+'Technical &amp; Production'!C106</f>
        <v>0</v>
      </c>
      <c r="D335" s="719">
        <f>+'Technical &amp; Production'!D106</f>
        <v>0</v>
      </c>
      <c r="E335" s="733">
        <f>+'Technical &amp; Production'!G106</f>
        <v>0</v>
      </c>
      <c r="F335" s="715"/>
      <c r="G335" s="715"/>
      <c r="H335" s="715"/>
      <c r="I335" s="715"/>
      <c r="J335" s="723">
        <f>+E335-F335-G335-I335</f>
        <v>0</v>
      </c>
      <c r="P335" s="693">
        <f t="shared" si="17"/>
        <v>1</v>
      </c>
    </row>
    <row r="336" spans="1:16" x14ac:dyDescent="0.4">
      <c r="A336" s="694"/>
      <c r="B336" s="695"/>
      <c r="C336" s="738" t="s">
        <v>297</v>
      </c>
      <c r="D336" s="738"/>
      <c r="E336" s="733"/>
      <c r="F336" s="715">
        <f>+IFERROR(VLOOKUP($B335,'[1]Sum table'!$A:$E,4,FALSE),0)</f>
        <v>0</v>
      </c>
      <c r="G336" s="715">
        <f>+IFERROR(VLOOKUP($B335,'[1]Sum table'!$A:$E,5,FALSE),0)</f>
        <v>0</v>
      </c>
      <c r="H336" s="715"/>
      <c r="I336" s="715">
        <f>+IFERROR(VLOOKUP($B335,'[1]Sum table'!$A:$F,6,FALSE),0)</f>
        <v>0</v>
      </c>
      <c r="J336" s="716"/>
      <c r="P336" s="693">
        <f t="shared" si="17"/>
        <v>1</v>
      </c>
    </row>
    <row r="337" spans="1:16" x14ac:dyDescent="0.4">
      <c r="A337" s="717" t="s">
        <v>165</v>
      </c>
      <c r="B337" s="710" t="str">
        <f>+Venue_Logistics!B8</f>
        <v>ZK107.K136.Analysis code</v>
      </c>
      <c r="C337" s="711" t="s">
        <v>166</v>
      </c>
      <c r="D337" s="711"/>
      <c r="E337" s="712">
        <f>SUM(E338:E354)</f>
        <v>0</v>
      </c>
      <c r="F337" s="713">
        <f>SUM(F338:F354)</f>
        <v>0</v>
      </c>
      <c r="G337" s="713">
        <f>SUM(G338:G354)</f>
        <v>0</v>
      </c>
      <c r="H337" s="713">
        <f>+E337-F337-G337</f>
        <v>0</v>
      </c>
      <c r="I337" s="713">
        <f>SUM(I338:I354)</f>
        <v>0</v>
      </c>
      <c r="J337" s="714">
        <f>+H337-I337</f>
        <v>0</v>
      </c>
      <c r="P337" s="693">
        <f t="shared" si="17"/>
        <v>1</v>
      </c>
    </row>
    <row r="338" spans="1:16" x14ac:dyDescent="0.4">
      <c r="A338" s="694"/>
      <c r="B338" s="695"/>
      <c r="C338" s="719">
        <f>+Venue_Logistics!C9</f>
        <v>0</v>
      </c>
      <c r="D338" s="719">
        <f>+Venue_Logistics!D9</f>
        <v>0</v>
      </c>
      <c r="E338" s="733">
        <f>+Venue_Logistics!G9</f>
        <v>0</v>
      </c>
      <c r="F338" s="715"/>
      <c r="G338" s="715"/>
      <c r="H338" s="715"/>
      <c r="I338" s="715"/>
      <c r="J338" s="723">
        <f t="shared" ref="J338:J353" si="23">+E338-F338-G338-I338</f>
        <v>0</v>
      </c>
      <c r="P338" s="693">
        <f t="shared" si="17"/>
        <v>1</v>
      </c>
    </row>
    <row r="339" spans="1:16" x14ac:dyDescent="0.4">
      <c r="A339" s="694"/>
      <c r="B339" s="695"/>
      <c r="C339" s="719">
        <f>+Venue_Logistics!C10</f>
        <v>0</v>
      </c>
      <c r="D339" s="719">
        <f>+Venue_Logistics!D10</f>
        <v>0</v>
      </c>
      <c r="E339" s="733">
        <f>+Venue_Logistics!G10</f>
        <v>0</v>
      </c>
      <c r="F339" s="715"/>
      <c r="G339" s="715"/>
      <c r="H339" s="715"/>
      <c r="I339" s="715"/>
      <c r="J339" s="723">
        <f t="shared" si="23"/>
        <v>0</v>
      </c>
      <c r="P339" s="693">
        <f t="shared" si="17"/>
        <v>1</v>
      </c>
    </row>
    <row r="340" spans="1:16" x14ac:dyDescent="0.4">
      <c r="A340" s="694"/>
      <c r="B340" s="695"/>
      <c r="C340" s="719">
        <f>+Venue_Logistics!C11</f>
        <v>0</v>
      </c>
      <c r="D340" s="719">
        <f>+Venue_Logistics!D11</f>
        <v>0</v>
      </c>
      <c r="E340" s="733">
        <f>+Venue_Logistics!G11</f>
        <v>0</v>
      </c>
      <c r="F340" s="715"/>
      <c r="G340" s="715"/>
      <c r="H340" s="715"/>
      <c r="I340" s="715"/>
      <c r="J340" s="723">
        <f t="shared" si="23"/>
        <v>0</v>
      </c>
      <c r="P340" s="693">
        <f t="shared" si="17"/>
        <v>1</v>
      </c>
    </row>
    <row r="341" spans="1:16" x14ac:dyDescent="0.4">
      <c r="A341" s="694"/>
      <c r="B341" s="695"/>
      <c r="C341" s="719">
        <f>+Venue_Logistics!C12</f>
        <v>0</v>
      </c>
      <c r="D341" s="719">
        <f>+Venue_Logistics!D12</f>
        <v>0</v>
      </c>
      <c r="E341" s="733">
        <f>+Venue_Logistics!G12</f>
        <v>0</v>
      </c>
      <c r="F341" s="715"/>
      <c r="G341" s="715"/>
      <c r="H341" s="715"/>
      <c r="I341" s="715"/>
      <c r="J341" s="723">
        <f t="shared" si="23"/>
        <v>0</v>
      </c>
      <c r="P341" s="693">
        <f t="shared" si="17"/>
        <v>1</v>
      </c>
    </row>
    <row r="342" spans="1:16" x14ac:dyDescent="0.4">
      <c r="A342" s="694"/>
      <c r="B342" s="695"/>
      <c r="C342" s="719">
        <f>+Venue_Logistics!C13</f>
        <v>0</v>
      </c>
      <c r="D342" s="719">
        <f>+Venue_Logistics!D13</f>
        <v>0</v>
      </c>
      <c r="E342" s="733">
        <f>+Venue_Logistics!G13</f>
        <v>0</v>
      </c>
      <c r="F342" s="715"/>
      <c r="G342" s="715"/>
      <c r="H342" s="715"/>
      <c r="I342" s="715"/>
      <c r="J342" s="723">
        <f t="shared" si="23"/>
        <v>0</v>
      </c>
      <c r="P342" s="693">
        <f t="shared" si="17"/>
        <v>1</v>
      </c>
    </row>
    <row r="343" spans="1:16" x14ac:dyDescent="0.4">
      <c r="A343" s="694"/>
      <c r="B343" s="695"/>
      <c r="C343" s="719">
        <f>+Venue_Logistics!C14</f>
        <v>0</v>
      </c>
      <c r="D343" s="719">
        <f>+Venue_Logistics!D14</f>
        <v>0</v>
      </c>
      <c r="E343" s="733">
        <f>+Venue_Logistics!G14</f>
        <v>0</v>
      </c>
      <c r="F343" s="715"/>
      <c r="G343" s="715"/>
      <c r="H343" s="715"/>
      <c r="I343" s="715"/>
      <c r="J343" s="723">
        <f t="shared" si="23"/>
        <v>0</v>
      </c>
      <c r="P343" s="693">
        <f t="shared" si="17"/>
        <v>1</v>
      </c>
    </row>
    <row r="344" spans="1:16" x14ac:dyDescent="0.4">
      <c r="A344" s="694"/>
      <c r="B344" s="695"/>
      <c r="C344" s="719">
        <f>+Venue_Logistics!C15</f>
        <v>0</v>
      </c>
      <c r="D344" s="719">
        <f>+Venue_Logistics!D15</f>
        <v>0</v>
      </c>
      <c r="E344" s="733">
        <f>+Venue_Logistics!G15</f>
        <v>0</v>
      </c>
      <c r="F344" s="715"/>
      <c r="G344" s="715"/>
      <c r="H344" s="715"/>
      <c r="I344" s="715"/>
      <c r="J344" s="723">
        <f t="shared" si="23"/>
        <v>0</v>
      </c>
      <c r="P344" s="693">
        <f t="shared" si="17"/>
        <v>1</v>
      </c>
    </row>
    <row r="345" spans="1:16" x14ac:dyDescent="0.4">
      <c r="A345" s="694"/>
      <c r="B345" s="695"/>
      <c r="C345" s="719">
        <f>+Venue_Logistics!C16</f>
        <v>0</v>
      </c>
      <c r="D345" s="719">
        <f>+Venue_Logistics!D16</f>
        <v>0</v>
      </c>
      <c r="E345" s="733">
        <f>+Venue_Logistics!G16</f>
        <v>0</v>
      </c>
      <c r="F345" s="715"/>
      <c r="G345" s="715"/>
      <c r="H345" s="715"/>
      <c r="I345" s="715"/>
      <c r="J345" s="723">
        <f t="shared" si="23"/>
        <v>0</v>
      </c>
      <c r="P345" s="693">
        <f t="shared" si="17"/>
        <v>1</v>
      </c>
    </row>
    <row r="346" spans="1:16" x14ac:dyDescent="0.4">
      <c r="A346" s="694"/>
      <c r="B346" s="695"/>
      <c r="C346" s="719">
        <f>+Venue_Logistics!C17</f>
        <v>0</v>
      </c>
      <c r="D346" s="719">
        <f>+Venue_Logistics!D17</f>
        <v>0</v>
      </c>
      <c r="E346" s="733">
        <f>+Venue_Logistics!G17</f>
        <v>0</v>
      </c>
      <c r="F346" s="715"/>
      <c r="G346" s="715"/>
      <c r="H346" s="715"/>
      <c r="I346" s="715"/>
      <c r="J346" s="723">
        <f t="shared" si="23"/>
        <v>0</v>
      </c>
      <c r="P346" s="693">
        <f t="shared" si="17"/>
        <v>1</v>
      </c>
    </row>
    <row r="347" spans="1:16" x14ac:dyDescent="0.4">
      <c r="A347" s="694"/>
      <c r="B347" s="695"/>
      <c r="C347" s="719">
        <f>+Venue_Logistics!C18</f>
        <v>0</v>
      </c>
      <c r="D347" s="719">
        <f>+Venue_Logistics!D18</f>
        <v>0</v>
      </c>
      <c r="E347" s="733">
        <f>+Venue_Logistics!G18</f>
        <v>0</v>
      </c>
      <c r="F347" s="715"/>
      <c r="G347" s="715"/>
      <c r="H347" s="715"/>
      <c r="I347" s="715"/>
      <c r="J347" s="723">
        <f t="shared" si="23"/>
        <v>0</v>
      </c>
      <c r="P347" s="693">
        <f t="shared" si="17"/>
        <v>1</v>
      </c>
    </row>
    <row r="348" spans="1:16" x14ac:dyDescent="0.4">
      <c r="A348" s="694"/>
      <c r="B348" s="695"/>
      <c r="C348" s="719">
        <f>+Venue_Logistics!C19</f>
        <v>0</v>
      </c>
      <c r="D348" s="719">
        <f>+Venue_Logistics!D19</f>
        <v>0</v>
      </c>
      <c r="E348" s="733">
        <f>+Venue_Logistics!G19</f>
        <v>0</v>
      </c>
      <c r="F348" s="715"/>
      <c r="G348" s="715"/>
      <c r="H348" s="715"/>
      <c r="I348" s="715"/>
      <c r="J348" s="723">
        <f t="shared" si="23"/>
        <v>0</v>
      </c>
      <c r="P348" s="693">
        <f t="shared" si="17"/>
        <v>1</v>
      </c>
    </row>
    <row r="349" spans="1:16" x14ac:dyDescent="0.4">
      <c r="A349" s="694"/>
      <c r="B349" s="695"/>
      <c r="C349" s="719">
        <f>+Venue_Logistics!C20</f>
        <v>0</v>
      </c>
      <c r="D349" s="719">
        <f>+Venue_Logistics!D20</f>
        <v>0</v>
      </c>
      <c r="E349" s="733">
        <f>+Venue_Logistics!G20</f>
        <v>0</v>
      </c>
      <c r="F349" s="715"/>
      <c r="G349" s="715"/>
      <c r="H349" s="715"/>
      <c r="I349" s="715"/>
      <c r="J349" s="723">
        <f t="shared" si="23"/>
        <v>0</v>
      </c>
      <c r="P349" s="693">
        <f t="shared" ref="P349:P412" si="24">+IF(SUM(E349:I349)=0,1,0)</f>
        <v>1</v>
      </c>
    </row>
    <row r="350" spans="1:16" x14ac:dyDescent="0.4">
      <c r="A350" s="694"/>
      <c r="B350" s="695"/>
      <c r="C350" s="719">
        <f>+Venue_Logistics!C21</f>
        <v>0</v>
      </c>
      <c r="D350" s="719">
        <f>+Venue_Logistics!D21</f>
        <v>0</v>
      </c>
      <c r="E350" s="733">
        <f>+Venue_Logistics!G21</f>
        <v>0</v>
      </c>
      <c r="F350" s="715"/>
      <c r="G350" s="715"/>
      <c r="H350" s="715"/>
      <c r="I350" s="715"/>
      <c r="J350" s="723">
        <f t="shared" si="23"/>
        <v>0</v>
      </c>
      <c r="P350" s="693">
        <f t="shared" si="24"/>
        <v>1</v>
      </c>
    </row>
    <row r="351" spans="1:16" x14ac:dyDescent="0.4">
      <c r="A351" s="694"/>
      <c r="B351" s="695"/>
      <c r="C351" s="719">
        <f>+Venue_Logistics!C22</f>
        <v>0</v>
      </c>
      <c r="D351" s="719">
        <f>+Venue_Logistics!D22</f>
        <v>0</v>
      </c>
      <c r="E351" s="733">
        <f>+Venue_Logistics!G22</f>
        <v>0</v>
      </c>
      <c r="F351" s="715"/>
      <c r="G351" s="715"/>
      <c r="H351" s="715"/>
      <c r="I351" s="715"/>
      <c r="J351" s="723">
        <f t="shared" si="23"/>
        <v>0</v>
      </c>
      <c r="P351" s="693">
        <f t="shared" si="24"/>
        <v>1</v>
      </c>
    </row>
    <row r="352" spans="1:16" x14ac:dyDescent="0.4">
      <c r="A352" s="694"/>
      <c r="B352" s="695"/>
      <c r="C352" s="719">
        <f>+Venue_Logistics!C23</f>
        <v>0</v>
      </c>
      <c r="D352" s="719">
        <f>+Venue_Logistics!D23</f>
        <v>0</v>
      </c>
      <c r="E352" s="733">
        <f>+Venue_Logistics!G23</f>
        <v>0</v>
      </c>
      <c r="F352" s="715"/>
      <c r="G352" s="715"/>
      <c r="H352" s="715"/>
      <c r="I352" s="715"/>
      <c r="J352" s="723">
        <f t="shared" si="23"/>
        <v>0</v>
      </c>
      <c r="P352" s="693">
        <f t="shared" si="24"/>
        <v>1</v>
      </c>
    </row>
    <row r="353" spans="1:16" x14ac:dyDescent="0.4">
      <c r="A353" s="694"/>
      <c r="B353" s="695" t="str">
        <f>+B337</f>
        <v>ZK107.K136.Analysis code</v>
      </c>
      <c r="C353" s="719">
        <f>+Venue_Logistics!C24</f>
        <v>0</v>
      </c>
      <c r="D353" s="719">
        <f>+Venue_Logistics!D24</f>
        <v>0</v>
      </c>
      <c r="E353" s="733">
        <f>+Venue_Logistics!G24</f>
        <v>0</v>
      </c>
      <c r="F353" s="715"/>
      <c r="G353" s="715"/>
      <c r="H353" s="715"/>
      <c r="I353" s="715"/>
      <c r="J353" s="723">
        <f t="shared" si="23"/>
        <v>0</v>
      </c>
      <c r="P353" s="693">
        <f t="shared" si="24"/>
        <v>1</v>
      </c>
    </row>
    <row r="354" spans="1:16" x14ac:dyDescent="0.4">
      <c r="A354" s="734"/>
      <c r="B354" s="735"/>
      <c r="C354" s="736" t="s">
        <v>297</v>
      </c>
      <c r="D354" s="736"/>
      <c r="E354" s="737"/>
      <c r="F354" s="715">
        <f>+IFERROR(VLOOKUP($B353,'[1]Sum table'!$A:$E,4,FALSE),0)</f>
        <v>0</v>
      </c>
      <c r="G354" s="715">
        <f>+IFERROR(VLOOKUP($B353,'[1]Sum table'!$A:$E,5,FALSE),0)</f>
        <v>0</v>
      </c>
      <c r="H354" s="715"/>
      <c r="I354" s="715">
        <f>+IFERROR(VLOOKUP($B353,'[1]Sum table'!$A:$F,6,FALSE),0)</f>
        <v>0</v>
      </c>
      <c r="J354" s="716"/>
      <c r="P354" s="693">
        <f t="shared" si="24"/>
        <v>1</v>
      </c>
    </row>
    <row r="355" spans="1:16" x14ac:dyDescent="0.4">
      <c r="A355" s="717" t="s">
        <v>167</v>
      </c>
      <c r="B355" s="710" t="str">
        <f>+Venue_Logistics!B26</f>
        <v>ZK107.K257.Analysis code</v>
      </c>
      <c r="C355" s="711" t="s">
        <v>168</v>
      </c>
      <c r="D355" s="711"/>
      <c r="E355" s="712">
        <f>SUM(E356:E358)</f>
        <v>0</v>
      </c>
      <c r="F355" s="713">
        <f>SUM(F356:F358)</f>
        <v>0</v>
      </c>
      <c r="G355" s="713">
        <f>SUM(G356:G358)</f>
        <v>0</v>
      </c>
      <c r="H355" s="713">
        <f>+E355-F355-G355</f>
        <v>0</v>
      </c>
      <c r="I355" s="713">
        <f>SUM(I356:I358)</f>
        <v>0</v>
      </c>
      <c r="J355" s="714">
        <f>+H355-I355</f>
        <v>0</v>
      </c>
      <c r="P355" s="693">
        <f t="shared" si="24"/>
        <v>1</v>
      </c>
    </row>
    <row r="356" spans="1:16" x14ac:dyDescent="0.4">
      <c r="A356" s="694"/>
      <c r="B356" s="695"/>
      <c r="C356" s="719">
        <f>+Venue_Logistics!C27</f>
        <v>0</v>
      </c>
      <c r="D356" s="719">
        <f>+Venue_Logistics!D27</f>
        <v>0</v>
      </c>
      <c r="E356" s="733">
        <f>+Venue_Logistics!G27</f>
        <v>0</v>
      </c>
      <c r="F356" s="715"/>
      <c r="G356" s="715"/>
      <c r="H356" s="715"/>
      <c r="I356" s="715"/>
      <c r="J356" s="723">
        <f>+E356-F356-G356-I356</f>
        <v>0</v>
      </c>
      <c r="P356" s="693">
        <f t="shared" si="24"/>
        <v>1</v>
      </c>
    </row>
    <row r="357" spans="1:16" x14ac:dyDescent="0.4">
      <c r="A357" s="694"/>
      <c r="B357" s="695" t="str">
        <f>+B355</f>
        <v>ZK107.K257.Analysis code</v>
      </c>
      <c r="C357" s="719">
        <f>+Venue_Logistics!C28</f>
        <v>0</v>
      </c>
      <c r="D357" s="719">
        <f>+Venue_Logistics!D28</f>
        <v>0</v>
      </c>
      <c r="E357" s="733">
        <f>+Venue_Logistics!G28</f>
        <v>0</v>
      </c>
      <c r="F357" s="722"/>
      <c r="G357" s="722"/>
      <c r="H357" s="722"/>
      <c r="I357" s="722"/>
      <c r="J357" s="723">
        <f>+E357-F357-G357-I357</f>
        <v>0</v>
      </c>
      <c r="P357" s="693">
        <f t="shared" si="24"/>
        <v>1</v>
      </c>
    </row>
    <row r="358" spans="1:16" x14ac:dyDescent="0.4">
      <c r="A358" s="734"/>
      <c r="B358" s="735"/>
      <c r="C358" s="738" t="s">
        <v>297</v>
      </c>
      <c r="D358" s="738"/>
      <c r="E358" s="733"/>
      <c r="F358" s="715">
        <f>+IFERROR(VLOOKUP($B357,'[1]Sum table'!$A:$E,4,FALSE),0)</f>
        <v>0</v>
      </c>
      <c r="G358" s="715">
        <f>+IFERROR(VLOOKUP($B357,'[1]Sum table'!$A:$E,5,FALSE),0)</f>
        <v>0</v>
      </c>
      <c r="H358" s="715"/>
      <c r="I358" s="715">
        <f>+IFERROR(VLOOKUP($B357,'[1]Sum table'!$A:$F,6,FALSE),0)</f>
        <v>0</v>
      </c>
      <c r="J358" s="716"/>
      <c r="P358" s="693">
        <f t="shared" si="24"/>
        <v>1</v>
      </c>
    </row>
    <row r="359" spans="1:16" x14ac:dyDescent="0.4">
      <c r="A359" s="717" t="s">
        <v>169</v>
      </c>
      <c r="B359" s="710" t="str">
        <f>+Venue_Logistics!B30</f>
        <v>ZK107.K258.Analysis code</v>
      </c>
      <c r="C359" s="711" t="s">
        <v>170</v>
      </c>
      <c r="D359" s="711"/>
      <c r="E359" s="718">
        <f>SUM(E360:E370)</f>
        <v>0</v>
      </c>
      <c r="F359" s="718">
        <f>SUM(F360:F370)</f>
        <v>0</v>
      </c>
      <c r="G359" s="718">
        <f>SUM(G360:G370)</f>
        <v>0</v>
      </c>
      <c r="H359" s="718">
        <f>+E359-F359-G359</f>
        <v>0</v>
      </c>
      <c r="I359" s="718">
        <f>SUM(I360:I370)</f>
        <v>0</v>
      </c>
      <c r="J359" s="714">
        <f>+H359-I359</f>
        <v>0</v>
      </c>
      <c r="P359" s="693">
        <f t="shared" si="24"/>
        <v>1</v>
      </c>
    </row>
    <row r="360" spans="1:16" x14ac:dyDescent="0.4">
      <c r="A360" s="694"/>
      <c r="B360" s="695"/>
      <c r="C360" s="719">
        <f>+Venue_Logistics!C31</f>
        <v>0</v>
      </c>
      <c r="D360" s="719">
        <f>+Venue_Logistics!D31</f>
        <v>0</v>
      </c>
      <c r="E360" s="721">
        <f>+Venue_Logistics!G31</f>
        <v>0</v>
      </c>
      <c r="F360" s="696"/>
      <c r="G360" s="696"/>
      <c r="H360" s="696"/>
      <c r="I360" s="696"/>
      <c r="J360" s="701">
        <f t="shared" ref="J360:J369" si="25">+E360-F360-G360-I360</f>
        <v>0</v>
      </c>
      <c r="P360" s="693">
        <f t="shared" si="24"/>
        <v>1</v>
      </c>
    </row>
    <row r="361" spans="1:16" x14ac:dyDescent="0.4">
      <c r="A361" s="694"/>
      <c r="B361" s="695"/>
      <c r="C361" s="719">
        <f>+Venue_Logistics!C32</f>
        <v>0</v>
      </c>
      <c r="D361" s="719">
        <f>+Venue_Logistics!D32</f>
        <v>0</v>
      </c>
      <c r="E361" s="733">
        <f>+Venue_Logistics!G32</f>
        <v>0</v>
      </c>
      <c r="F361" s="722"/>
      <c r="G361" s="722"/>
      <c r="H361" s="722"/>
      <c r="I361" s="722"/>
      <c r="J361" s="723">
        <f t="shared" si="25"/>
        <v>0</v>
      </c>
      <c r="P361" s="693">
        <f t="shared" si="24"/>
        <v>1</v>
      </c>
    </row>
    <row r="362" spans="1:16" x14ac:dyDescent="0.4">
      <c r="A362" s="694"/>
      <c r="B362" s="695"/>
      <c r="C362" s="719">
        <f>+Venue_Logistics!C33</f>
        <v>0</v>
      </c>
      <c r="D362" s="719">
        <f>+Venue_Logistics!D33</f>
        <v>0</v>
      </c>
      <c r="E362" s="733">
        <f>+Venue_Logistics!G33</f>
        <v>0</v>
      </c>
      <c r="F362" s="722"/>
      <c r="G362" s="722"/>
      <c r="H362" s="722"/>
      <c r="I362" s="722"/>
      <c r="J362" s="723">
        <f t="shared" si="25"/>
        <v>0</v>
      </c>
      <c r="P362" s="693">
        <f t="shared" si="24"/>
        <v>1</v>
      </c>
    </row>
    <row r="363" spans="1:16" x14ac:dyDescent="0.4">
      <c r="A363" s="694"/>
      <c r="B363" s="695"/>
      <c r="C363" s="719">
        <f>+Venue_Logistics!C34</f>
        <v>0</v>
      </c>
      <c r="D363" s="719">
        <f>+Venue_Logistics!D34</f>
        <v>0</v>
      </c>
      <c r="E363" s="733">
        <f>+Venue_Logistics!G34</f>
        <v>0</v>
      </c>
      <c r="F363" s="722"/>
      <c r="G363" s="722"/>
      <c r="H363" s="722"/>
      <c r="I363" s="722"/>
      <c r="J363" s="723">
        <f t="shared" si="25"/>
        <v>0</v>
      </c>
      <c r="P363" s="693">
        <f t="shared" si="24"/>
        <v>1</v>
      </c>
    </row>
    <row r="364" spans="1:16" x14ac:dyDescent="0.4">
      <c r="A364" s="694"/>
      <c r="B364" s="695"/>
      <c r="C364" s="719">
        <f>+Venue_Logistics!C35</f>
        <v>0</v>
      </c>
      <c r="D364" s="719">
        <f>+Venue_Logistics!D35</f>
        <v>0</v>
      </c>
      <c r="E364" s="733">
        <f>+Venue_Logistics!G35</f>
        <v>0</v>
      </c>
      <c r="F364" s="722"/>
      <c r="G364" s="722"/>
      <c r="H364" s="722"/>
      <c r="I364" s="722"/>
      <c r="J364" s="723">
        <f t="shared" si="25"/>
        <v>0</v>
      </c>
      <c r="P364" s="693">
        <f t="shared" si="24"/>
        <v>1</v>
      </c>
    </row>
    <row r="365" spans="1:16" x14ac:dyDescent="0.4">
      <c r="A365" s="694"/>
      <c r="B365" s="695"/>
      <c r="C365" s="719">
        <f>+Venue_Logistics!C36</f>
        <v>0</v>
      </c>
      <c r="D365" s="719">
        <f>+Venue_Logistics!D36</f>
        <v>0</v>
      </c>
      <c r="E365" s="733">
        <f>+Venue_Logistics!G36</f>
        <v>0</v>
      </c>
      <c r="F365" s="722"/>
      <c r="G365" s="722"/>
      <c r="H365" s="722"/>
      <c r="I365" s="722"/>
      <c r="J365" s="723">
        <f t="shared" si="25"/>
        <v>0</v>
      </c>
      <c r="P365" s="693">
        <f t="shared" si="24"/>
        <v>1</v>
      </c>
    </row>
    <row r="366" spans="1:16" x14ac:dyDescent="0.4">
      <c r="A366" s="694"/>
      <c r="B366" s="695"/>
      <c r="C366" s="719">
        <f>+Venue_Logistics!C37</f>
        <v>0</v>
      </c>
      <c r="D366" s="719">
        <f>+Venue_Logistics!D37</f>
        <v>0</v>
      </c>
      <c r="E366" s="733">
        <f>+Venue_Logistics!G37</f>
        <v>0</v>
      </c>
      <c r="F366" s="722"/>
      <c r="G366" s="722"/>
      <c r="H366" s="722"/>
      <c r="I366" s="722"/>
      <c r="J366" s="723">
        <f t="shared" si="25"/>
        <v>0</v>
      </c>
      <c r="P366" s="693">
        <f t="shared" si="24"/>
        <v>1</v>
      </c>
    </row>
    <row r="367" spans="1:16" x14ac:dyDescent="0.4">
      <c r="A367" s="694"/>
      <c r="B367" s="710" t="s">
        <v>291</v>
      </c>
      <c r="C367" s="719">
        <f>+Venue_Logistics!C38</f>
        <v>0</v>
      </c>
      <c r="D367" s="719">
        <f>+Venue_Logistics!D38</f>
        <v>0</v>
      </c>
      <c r="E367" s="733">
        <f>+Venue_Logistics!G38</f>
        <v>0</v>
      </c>
      <c r="F367" s="722"/>
      <c r="G367" s="722"/>
      <c r="H367" s="722"/>
      <c r="I367" s="722"/>
      <c r="J367" s="723">
        <f t="shared" si="25"/>
        <v>0</v>
      </c>
      <c r="P367" s="693">
        <f t="shared" si="24"/>
        <v>1</v>
      </c>
    </row>
    <row r="368" spans="1:16" x14ac:dyDescent="0.4">
      <c r="A368" s="694"/>
      <c r="B368" s="695"/>
      <c r="C368" s="719">
        <f>+Venue_Logistics!C39</f>
        <v>0</v>
      </c>
      <c r="D368" s="719">
        <f>+Venue_Logistics!D39</f>
        <v>0</v>
      </c>
      <c r="E368" s="733">
        <f>+Venue_Logistics!G39</f>
        <v>0</v>
      </c>
      <c r="F368" s="715"/>
      <c r="G368" s="715"/>
      <c r="H368" s="715"/>
      <c r="I368" s="715"/>
      <c r="J368" s="723">
        <f t="shared" si="25"/>
        <v>0</v>
      </c>
      <c r="P368" s="693">
        <f t="shared" si="24"/>
        <v>1</v>
      </c>
    </row>
    <row r="369" spans="1:16" x14ac:dyDescent="0.4">
      <c r="A369" s="694"/>
      <c r="B369" s="695" t="str">
        <f>+B359</f>
        <v>ZK107.K258.Analysis code</v>
      </c>
      <c r="C369" s="719">
        <f>+Venue_Logistics!C40</f>
        <v>0</v>
      </c>
      <c r="D369" s="719">
        <f>+Venue_Logistics!D40</f>
        <v>0</v>
      </c>
      <c r="E369" s="733">
        <f>+Venue_Logistics!G40</f>
        <v>0</v>
      </c>
      <c r="F369" s="722"/>
      <c r="G369" s="722"/>
      <c r="H369" s="722"/>
      <c r="I369" s="722"/>
      <c r="J369" s="723">
        <f t="shared" si="25"/>
        <v>0</v>
      </c>
      <c r="P369" s="693">
        <f t="shared" si="24"/>
        <v>1</v>
      </c>
    </row>
    <row r="370" spans="1:16" x14ac:dyDescent="0.4">
      <c r="A370" s="734"/>
      <c r="B370" s="735"/>
      <c r="C370" s="738" t="s">
        <v>297</v>
      </c>
      <c r="D370" s="738"/>
      <c r="E370" s="733"/>
      <c r="F370" s="715">
        <f>+IFERROR(VLOOKUP($B369,'[1]Sum table'!$A:$E,4,FALSE),0)</f>
        <v>0</v>
      </c>
      <c r="G370" s="715">
        <f>+IFERROR(VLOOKUP($B369,'[1]Sum table'!$A:$E,5,FALSE),0)</f>
        <v>0</v>
      </c>
      <c r="H370" s="715"/>
      <c r="I370" s="715">
        <f>+IFERROR(VLOOKUP($B369,'[1]Sum table'!$A:$F,6,FALSE),0)</f>
        <v>0</v>
      </c>
      <c r="J370" s="716"/>
      <c r="P370" s="693">
        <f t="shared" si="24"/>
        <v>1</v>
      </c>
    </row>
    <row r="371" spans="1:16" x14ac:dyDescent="0.4">
      <c r="A371" s="717" t="s">
        <v>171</v>
      </c>
      <c r="B371" s="710" t="str">
        <f>+Venue_Logistics!B42</f>
        <v>ZK107.K259.Analysis code</v>
      </c>
      <c r="C371" s="711" t="s">
        <v>172</v>
      </c>
      <c r="D371" s="711"/>
      <c r="E371" s="712">
        <f>SUM(E372:E375)</f>
        <v>0</v>
      </c>
      <c r="F371" s="713">
        <f>SUM(F372:F375)</f>
        <v>0</v>
      </c>
      <c r="G371" s="713">
        <f>SUM(G372:G375)</f>
        <v>0</v>
      </c>
      <c r="H371" s="713">
        <f>+E371-F371-G371</f>
        <v>0</v>
      </c>
      <c r="I371" s="713">
        <f>SUM(I372:I375)</f>
        <v>0</v>
      </c>
      <c r="J371" s="714">
        <f>+H371-I371</f>
        <v>0</v>
      </c>
      <c r="P371" s="693">
        <f t="shared" si="24"/>
        <v>1</v>
      </c>
    </row>
    <row r="372" spans="1:16" x14ac:dyDescent="0.4">
      <c r="A372" s="698"/>
      <c r="B372" s="699"/>
      <c r="C372" s="719">
        <f>+Venue_Logistics!C43</f>
        <v>0</v>
      </c>
      <c r="D372" s="719">
        <f>+Venue_Logistics!D43</f>
        <v>0</v>
      </c>
      <c r="E372" s="733">
        <f>+Venue_Logistics!G43</f>
        <v>0</v>
      </c>
      <c r="F372" s="715"/>
      <c r="G372" s="715"/>
      <c r="H372" s="715"/>
      <c r="I372" s="715"/>
      <c r="J372" s="723">
        <f>+E372-F372-G372-I372</f>
        <v>0</v>
      </c>
      <c r="P372" s="693">
        <f t="shared" si="24"/>
        <v>1</v>
      </c>
    </row>
    <row r="373" spans="1:16" x14ac:dyDescent="0.4">
      <c r="A373" s="694"/>
      <c r="B373" s="699"/>
      <c r="C373" s="719">
        <f>+Venue_Logistics!C44</f>
        <v>0</v>
      </c>
      <c r="D373" s="719">
        <f>+Venue_Logistics!D44</f>
        <v>0</v>
      </c>
      <c r="E373" s="733">
        <f>+Venue_Logistics!G44</f>
        <v>0</v>
      </c>
      <c r="F373" s="722"/>
      <c r="G373" s="722"/>
      <c r="H373" s="722"/>
      <c r="I373" s="722"/>
      <c r="J373" s="723">
        <f>+E373-F373-G373-I373</f>
        <v>0</v>
      </c>
      <c r="P373" s="693">
        <f t="shared" si="24"/>
        <v>1</v>
      </c>
    </row>
    <row r="374" spans="1:16" x14ac:dyDescent="0.4">
      <c r="A374" s="698"/>
      <c r="B374" s="699" t="str">
        <f>+B371</f>
        <v>ZK107.K259.Analysis code</v>
      </c>
      <c r="C374" s="719">
        <f>+Venue_Logistics!C45</f>
        <v>0</v>
      </c>
      <c r="D374" s="719">
        <f>+Venue_Logistics!D45</f>
        <v>0</v>
      </c>
      <c r="E374" s="733">
        <f>+Venue_Logistics!G45</f>
        <v>0</v>
      </c>
      <c r="F374" s="715"/>
      <c r="G374" s="715"/>
      <c r="H374" s="715"/>
      <c r="I374" s="715"/>
      <c r="J374" s="723">
        <f>+E374-F374-G374-I374</f>
        <v>0</v>
      </c>
      <c r="P374" s="693">
        <f t="shared" si="24"/>
        <v>1</v>
      </c>
    </row>
    <row r="375" spans="1:16" x14ac:dyDescent="0.4">
      <c r="A375" s="694"/>
      <c r="B375" s="695"/>
      <c r="C375" s="738" t="s">
        <v>297</v>
      </c>
      <c r="D375" s="738"/>
      <c r="E375" s="733"/>
      <c r="F375" s="715">
        <f>+IFERROR(VLOOKUP($B374,'[1]Sum table'!$A:$E,4,FALSE),0)</f>
        <v>0</v>
      </c>
      <c r="G375" s="715">
        <f>+IFERROR(VLOOKUP($B374,'[1]Sum table'!$A:$E,5,FALSE),0)</f>
        <v>0</v>
      </c>
      <c r="H375" s="715"/>
      <c r="I375" s="715">
        <f>+IFERROR(VLOOKUP($B374,'[1]Sum table'!$A:$F,6,FALSE),0)</f>
        <v>0</v>
      </c>
      <c r="J375" s="716"/>
      <c r="P375" s="693">
        <f t="shared" si="24"/>
        <v>1</v>
      </c>
    </row>
    <row r="376" spans="1:16" x14ac:dyDescent="0.4">
      <c r="A376" s="717" t="s">
        <v>173</v>
      </c>
      <c r="B376" s="710" t="str">
        <f>+Venue_Logistics!B47</f>
        <v>ZK107.K260.Analysis code</v>
      </c>
      <c r="C376" s="711" t="s">
        <v>174</v>
      </c>
      <c r="D376" s="711"/>
      <c r="E376" s="712">
        <f>SUM(E377:E382)</f>
        <v>0</v>
      </c>
      <c r="F376" s="713"/>
      <c r="G376" s="713"/>
      <c r="H376" s="713">
        <f>+E376-F376-G376</f>
        <v>0</v>
      </c>
      <c r="I376" s="713"/>
      <c r="J376" s="714">
        <f>+H376-I376</f>
        <v>0</v>
      </c>
      <c r="P376" s="693">
        <f t="shared" si="24"/>
        <v>1</v>
      </c>
    </row>
    <row r="377" spans="1:16" x14ac:dyDescent="0.4">
      <c r="A377" s="698"/>
      <c r="B377" s="699"/>
      <c r="C377" s="719">
        <f>+Venue_Logistics!C48</f>
        <v>0</v>
      </c>
      <c r="D377" s="719">
        <f>+Venue_Logistics!D48</f>
        <v>0</v>
      </c>
      <c r="E377" s="733">
        <f>+Venue_Logistics!G48</f>
        <v>0</v>
      </c>
      <c r="F377" s="715"/>
      <c r="G377" s="715"/>
      <c r="H377" s="715"/>
      <c r="I377" s="715"/>
      <c r="J377" s="723">
        <f>+E377-F377-G377-I377</f>
        <v>0</v>
      </c>
      <c r="P377" s="693">
        <f t="shared" si="24"/>
        <v>1</v>
      </c>
    </row>
    <row r="378" spans="1:16" x14ac:dyDescent="0.4">
      <c r="A378" s="698"/>
      <c r="B378" s="699"/>
      <c r="C378" s="719">
        <f>+Venue_Logistics!C49</f>
        <v>0</v>
      </c>
      <c r="D378" s="719">
        <f>+Venue_Logistics!D49</f>
        <v>0</v>
      </c>
      <c r="E378" s="733">
        <f>+Venue_Logistics!G49</f>
        <v>0</v>
      </c>
      <c r="F378" s="722"/>
      <c r="G378" s="722"/>
      <c r="H378" s="722"/>
      <c r="I378" s="722"/>
      <c r="J378" s="723">
        <f>+E378-F378-G378-I378</f>
        <v>0</v>
      </c>
      <c r="P378" s="693">
        <f t="shared" si="24"/>
        <v>1</v>
      </c>
    </row>
    <row r="379" spans="1:16" x14ac:dyDescent="0.4">
      <c r="A379" s="698"/>
      <c r="B379" s="699"/>
      <c r="C379" s="719">
        <f>+Venue_Logistics!C50</f>
        <v>0</v>
      </c>
      <c r="D379" s="719">
        <f>+Venue_Logistics!D50</f>
        <v>0</v>
      </c>
      <c r="E379" s="733">
        <f>+Venue_Logistics!G50</f>
        <v>0</v>
      </c>
      <c r="F379" s="722"/>
      <c r="G379" s="722"/>
      <c r="H379" s="722"/>
      <c r="I379" s="722"/>
      <c r="J379" s="723">
        <f>+E379-F379-G379-I379</f>
        <v>0</v>
      </c>
      <c r="P379" s="693">
        <f t="shared" si="24"/>
        <v>1</v>
      </c>
    </row>
    <row r="380" spans="1:16" x14ac:dyDescent="0.4">
      <c r="A380" s="694"/>
      <c r="B380" s="695"/>
      <c r="C380" s="719">
        <f>+Venue_Logistics!C51</f>
        <v>0</v>
      </c>
      <c r="D380" s="719">
        <f>+Venue_Logistics!D51</f>
        <v>0</v>
      </c>
      <c r="E380" s="733">
        <f>+Venue_Logistics!G51</f>
        <v>0</v>
      </c>
      <c r="F380" s="722"/>
      <c r="G380" s="722"/>
      <c r="H380" s="722"/>
      <c r="I380" s="722"/>
      <c r="J380" s="723">
        <f>+E380-F380-G380-I380</f>
        <v>0</v>
      </c>
      <c r="P380" s="693">
        <f t="shared" si="24"/>
        <v>1</v>
      </c>
    </row>
    <row r="381" spans="1:16" x14ac:dyDescent="0.4">
      <c r="A381" s="698"/>
      <c r="B381" s="699" t="str">
        <f>+B376</f>
        <v>ZK107.K260.Analysis code</v>
      </c>
      <c r="C381" s="719">
        <f>+Venue_Logistics!C52</f>
        <v>0</v>
      </c>
      <c r="D381" s="719">
        <f>+Venue_Logistics!D52</f>
        <v>0</v>
      </c>
      <c r="E381" s="733">
        <f>+Venue_Logistics!G52</f>
        <v>0</v>
      </c>
      <c r="F381" s="715"/>
      <c r="G381" s="715"/>
      <c r="H381" s="715"/>
      <c r="I381" s="715"/>
      <c r="J381" s="723">
        <f>+E381-F381-G381-I381</f>
        <v>0</v>
      </c>
      <c r="P381" s="693">
        <f t="shared" si="24"/>
        <v>1</v>
      </c>
    </row>
    <row r="382" spans="1:16" x14ac:dyDescent="0.4">
      <c r="A382" s="698"/>
      <c r="B382" s="699"/>
      <c r="C382" s="719" t="s">
        <v>297</v>
      </c>
      <c r="D382" s="719"/>
      <c r="E382" s="733"/>
      <c r="F382" s="715">
        <f>+IFERROR(VLOOKUP($B381,'[1]Sum table'!$A:$E,4,FALSE),0)</f>
        <v>0</v>
      </c>
      <c r="G382" s="715">
        <f>+IFERROR(VLOOKUP($B381,'[1]Sum table'!$A:$E,5,FALSE),0)</f>
        <v>0</v>
      </c>
      <c r="H382" s="715"/>
      <c r="I382" s="715">
        <f>+IFERROR(VLOOKUP($B381,'[1]Sum table'!$A:$F,6,FALSE),0)</f>
        <v>0</v>
      </c>
      <c r="J382" s="716"/>
      <c r="P382" s="693">
        <f t="shared" si="24"/>
        <v>1</v>
      </c>
    </row>
    <row r="383" spans="1:16" x14ac:dyDescent="0.4">
      <c r="A383" s="717" t="s">
        <v>175</v>
      </c>
      <c r="B383" s="710" t="str">
        <f>+Venue_Logistics!B54</f>
        <v>ZK107.K261.Analysis code</v>
      </c>
      <c r="C383" s="711" t="s">
        <v>176</v>
      </c>
      <c r="D383" s="711"/>
      <c r="E383" s="712">
        <f>SUM(E384:E392)</f>
        <v>0</v>
      </c>
      <c r="F383" s="713"/>
      <c r="G383" s="713"/>
      <c r="H383" s="713">
        <f>+E383-F383-G383</f>
        <v>0</v>
      </c>
      <c r="I383" s="713"/>
      <c r="J383" s="714">
        <f>+H383-I383</f>
        <v>0</v>
      </c>
      <c r="P383" s="693">
        <f t="shared" si="24"/>
        <v>1</v>
      </c>
    </row>
    <row r="384" spans="1:16" x14ac:dyDescent="0.4">
      <c r="A384" s="694"/>
      <c r="B384" s="695"/>
      <c r="C384" s="719">
        <f>+Venue_Logistics!C55</f>
        <v>0</v>
      </c>
      <c r="D384" s="719">
        <f>+Venue_Logistics!D55</f>
        <v>0</v>
      </c>
      <c r="E384" s="733">
        <f>+Venue_Logistics!G55</f>
        <v>0</v>
      </c>
      <c r="F384" s="715"/>
      <c r="G384" s="715"/>
      <c r="H384" s="715"/>
      <c r="I384" s="715"/>
      <c r="J384" s="723">
        <f t="shared" ref="J384:J391" si="26">+E384-F384-G384-I384</f>
        <v>0</v>
      </c>
      <c r="P384" s="693">
        <f t="shared" si="24"/>
        <v>1</v>
      </c>
    </row>
    <row r="385" spans="1:16" x14ac:dyDescent="0.4">
      <c r="A385" s="694"/>
      <c r="B385" s="695"/>
      <c r="C385" s="719">
        <f>+Venue_Logistics!C56</f>
        <v>0</v>
      </c>
      <c r="D385" s="719">
        <f>+Venue_Logistics!D56</f>
        <v>0</v>
      </c>
      <c r="E385" s="733">
        <f>+Venue_Logistics!G56</f>
        <v>0</v>
      </c>
      <c r="F385" s="722"/>
      <c r="G385" s="722"/>
      <c r="H385" s="722"/>
      <c r="I385" s="722"/>
      <c r="J385" s="723">
        <f t="shared" si="26"/>
        <v>0</v>
      </c>
      <c r="P385" s="693">
        <f t="shared" si="24"/>
        <v>1</v>
      </c>
    </row>
    <row r="386" spans="1:16" x14ac:dyDescent="0.4">
      <c r="A386" s="694"/>
      <c r="B386" s="695"/>
      <c r="C386" s="719">
        <f>+Venue_Logistics!C57</f>
        <v>0</v>
      </c>
      <c r="D386" s="719">
        <f>+Venue_Logistics!D57</f>
        <v>0</v>
      </c>
      <c r="E386" s="733">
        <f>+Venue_Logistics!G57</f>
        <v>0</v>
      </c>
      <c r="F386" s="722"/>
      <c r="G386" s="722"/>
      <c r="H386" s="722"/>
      <c r="I386" s="722"/>
      <c r="J386" s="723">
        <f t="shared" si="26"/>
        <v>0</v>
      </c>
      <c r="P386" s="693">
        <f t="shared" si="24"/>
        <v>1</v>
      </c>
    </row>
    <row r="387" spans="1:16" x14ac:dyDescent="0.4">
      <c r="A387" s="694"/>
      <c r="B387" s="695"/>
      <c r="C387" s="719">
        <f>+Venue_Logistics!C58</f>
        <v>0</v>
      </c>
      <c r="D387" s="719">
        <f>+Venue_Logistics!D58</f>
        <v>0</v>
      </c>
      <c r="E387" s="733">
        <f>+Venue_Logistics!G58</f>
        <v>0</v>
      </c>
      <c r="F387" s="722"/>
      <c r="G387" s="722"/>
      <c r="H387" s="722"/>
      <c r="I387" s="722"/>
      <c r="J387" s="723">
        <f t="shared" si="26"/>
        <v>0</v>
      </c>
      <c r="P387" s="693">
        <f t="shared" si="24"/>
        <v>1</v>
      </c>
    </row>
    <row r="388" spans="1:16" x14ac:dyDescent="0.4">
      <c r="A388" s="694"/>
      <c r="B388" s="695"/>
      <c r="C388" s="719">
        <f>+Venue_Logistics!C59</f>
        <v>0</v>
      </c>
      <c r="D388" s="719">
        <f>+Venue_Logistics!D59</f>
        <v>0</v>
      </c>
      <c r="E388" s="733">
        <f>+Venue_Logistics!G59</f>
        <v>0</v>
      </c>
      <c r="F388" s="722"/>
      <c r="G388" s="722"/>
      <c r="H388" s="722"/>
      <c r="I388" s="722"/>
      <c r="J388" s="723">
        <f t="shared" si="26"/>
        <v>0</v>
      </c>
      <c r="P388" s="693">
        <f t="shared" si="24"/>
        <v>1</v>
      </c>
    </row>
    <row r="389" spans="1:16" x14ac:dyDescent="0.4">
      <c r="A389" s="694"/>
      <c r="B389" s="695"/>
      <c r="C389" s="719">
        <f>+Venue_Logistics!C60</f>
        <v>0</v>
      </c>
      <c r="D389" s="719">
        <f>+Venue_Logistics!D60</f>
        <v>0</v>
      </c>
      <c r="E389" s="733">
        <f>+Venue_Logistics!G60</f>
        <v>0</v>
      </c>
      <c r="F389" s="722"/>
      <c r="G389" s="722"/>
      <c r="H389" s="722"/>
      <c r="I389" s="722"/>
      <c r="J389" s="723">
        <f t="shared" si="26"/>
        <v>0</v>
      </c>
      <c r="P389" s="693">
        <f t="shared" si="24"/>
        <v>1</v>
      </c>
    </row>
    <row r="390" spans="1:16" x14ac:dyDescent="0.4">
      <c r="A390" s="694"/>
      <c r="B390" s="695"/>
      <c r="C390" s="719">
        <f>+Venue_Logistics!C61</f>
        <v>0</v>
      </c>
      <c r="D390" s="719">
        <f>+Venue_Logistics!D61</f>
        <v>0</v>
      </c>
      <c r="E390" s="733">
        <f>+Venue_Logistics!G61</f>
        <v>0</v>
      </c>
      <c r="F390" s="722"/>
      <c r="G390" s="722"/>
      <c r="H390" s="722"/>
      <c r="I390" s="722"/>
      <c r="J390" s="723">
        <f t="shared" si="26"/>
        <v>0</v>
      </c>
      <c r="P390" s="693">
        <f t="shared" si="24"/>
        <v>1</v>
      </c>
    </row>
    <row r="391" spans="1:16" x14ac:dyDescent="0.4">
      <c r="A391" s="694"/>
      <c r="B391" s="695" t="str">
        <f>+B383</f>
        <v>ZK107.K261.Analysis code</v>
      </c>
      <c r="C391" s="719">
        <f>+Venue_Logistics!C62</f>
        <v>0</v>
      </c>
      <c r="D391" s="719">
        <f>+Venue_Logistics!D62</f>
        <v>0</v>
      </c>
      <c r="E391" s="733">
        <f>+Venue_Logistics!G62</f>
        <v>0</v>
      </c>
      <c r="F391" s="722"/>
      <c r="G391" s="722"/>
      <c r="H391" s="722"/>
      <c r="I391" s="722"/>
      <c r="J391" s="723">
        <f t="shared" si="26"/>
        <v>0</v>
      </c>
      <c r="P391" s="693">
        <f t="shared" si="24"/>
        <v>1</v>
      </c>
    </row>
    <row r="392" spans="1:16" x14ac:dyDescent="0.4">
      <c r="A392" s="694"/>
      <c r="B392" s="695"/>
      <c r="C392" s="738" t="s">
        <v>297</v>
      </c>
      <c r="D392" s="738"/>
      <c r="E392" s="733"/>
      <c r="F392" s="715">
        <f>+IFERROR(VLOOKUP($B391,'[1]Sum table'!$A:$E,4,FALSE),0)</f>
        <v>0</v>
      </c>
      <c r="G392" s="715">
        <f>+IFERROR(VLOOKUP($B391,'[1]Sum table'!$A:$E,5,FALSE),0)</f>
        <v>0</v>
      </c>
      <c r="H392" s="715"/>
      <c r="I392" s="715">
        <f>+IFERROR(VLOOKUP($B391,'[1]Sum table'!$A:$F,6,FALSE),0)</f>
        <v>0</v>
      </c>
      <c r="J392" s="716"/>
      <c r="P392" s="693">
        <f t="shared" si="24"/>
        <v>1</v>
      </c>
    </row>
    <row r="393" spans="1:16" x14ac:dyDescent="0.4">
      <c r="A393" s="717" t="s">
        <v>178</v>
      </c>
      <c r="B393" s="710" t="str">
        <f>+Venue_Logistics!B64</f>
        <v>ZK107.K145.Analysis code</v>
      </c>
      <c r="C393" s="711" t="s">
        <v>179</v>
      </c>
      <c r="D393" s="711"/>
      <c r="E393" s="712">
        <f>SUM(E394:E398)</f>
        <v>0</v>
      </c>
      <c r="F393" s="713">
        <f>SUM(F394:F398)</f>
        <v>0</v>
      </c>
      <c r="G393" s="713">
        <f>SUM(G394:G398)</f>
        <v>0</v>
      </c>
      <c r="H393" s="713">
        <f>+E393-F393-G393</f>
        <v>0</v>
      </c>
      <c r="I393" s="713">
        <f>SUM(I394:I398)</f>
        <v>0</v>
      </c>
      <c r="J393" s="714">
        <f>+H393-I393</f>
        <v>0</v>
      </c>
      <c r="P393" s="693">
        <f t="shared" si="24"/>
        <v>1</v>
      </c>
    </row>
    <row r="394" spans="1:16" x14ac:dyDescent="0.4">
      <c r="A394" s="694"/>
      <c r="B394" s="695"/>
      <c r="C394" s="719">
        <f>+Venue_Logistics!C65</f>
        <v>0</v>
      </c>
      <c r="D394" s="719">
        <f>+Venue_Logistics!D65</f>
        <v>0</v>
      </c>
      <c r="E394" s="733">
        <f>+Venue_Logistics!G65</f>
        <v>0</v>
      </c>
      <c r="F394" s="715"/>
      <c r="G394" s="715"/>
      <c r="H394" s="715"/>
      <c r="I394" s="715"/>
      <c r="J394" s="723">
        <f>+E394-F394-G394-I394</f>
        <v>0</v>
      </c>
      <c r="P394" s="693">
        <f t="shared" si="24"/>
        <v>1</v>
      </c>
    </row>
    <row r="395" spans="1:16" x14ac:dyDescent="0.4">
      <c r="A395" s="694"/>
      <c r="B395" s="695"/>
      <c r="C395" s="719">
        <f>+Venue_Logistics!C66</f>
        <v>0</v>
      </c>
      <c r="D395" s="719">
        <f>+Venue_Logistics!D66</f>
        <v>0</v>
      </c>
      <c r="E395" s="733">
        <f>+Venue_Logistics!G66</f>
        <v>0</v>
      </c>
      <c r="F395" s="722"/>
      <c r="G395" s="722"/>
      <c r="H395" s="722"/>
      <c r="I395" s="722"/>
      <c r="J395" s="723">
        <f>+E395-F395-G395-I395</f>
        <v>0</v>
      </c>
      <c r="P395" s="693">
        <f t="shared" si="24"/>
        <v>1</v>
      </c>
    </row>
    <row r="396" spans="1:16" x14ac:dyDescent="0.4">
      <c r="A396" s="694"/>
      <c r="B396" s="695"/>
      <c r="C396" s="719">
        <f>+Venue_Logistics!C67</f>
        <v>0</v>
      </c>
      <c r="D396" s="719">
        <f>+Venue_Logistics!D67</f>
        <v>0</v>
      </c>
      <c r="E396" s="733">
        <f>+Venue_Logistics!G67</f>
        <v>0</v>
      </c>
      <c r="F396" s="722"/>
      <c r="G396" s="722"/>
      <c r="H396" s="722"/>
      <c r="I396" s="722"/>
      <c r="J396" s="723">
        <f>+E396-F396-G396-I396</f>
        <v>0</v>
      </c>
      <c r="P396" s="693">
        <f t="shared" si="24"/>
        <v>1</v>
      </c>
    </row>
    <row r="397" spans="1:16" x14ac:dyDescent="0.4">
      <c r="A397" s="694"/>
      <c r="B397" s="695" t="str">
        <f>+B393</f>
        <v>ZK107.K145.Analysis code</v>
      </c>
      <c r="C397" s="719">
        <f>+Venue_Logistics!C68</f>
        <v>0</v>
      </c>
      <c r="D397" s="719">
        <f>+Venue_Logistics!D68</f>
        <v>0</v>
      </c>
      <c r="E397" s="733">
        <f>+Venue_Logistics!G68</f>
        <v>0</v>
      </c>
      <c r="F397" s="722"/>
      <c r="G397" s="722"/>
      <c r="H397" s="722"/>
      <c r="I397" s="722"/>
      <c r="J397" s="723">
        <f>+E397-F397-G397-I397</f>
        <v>0</v>
      </c>
      <c r="P397" s="693">
        <f t="shared" si="24"/>
        <v>1</v>
      </c>
    </row>
    <row r="398" spans="1:16" x14ac:dyDescent="0.4">
      <c r="A398" s="694"/>
      <c r="B398" s="695"/>
      <c r="C398" s="738" t="s">
        <v>297</v>
      </c>
      <c r="D398" s="738"/>
      <c r="E398" s="733"/>
      <c r="F398" s="715">
        <f>+IFERROR(VLOOKUP($B397,'[1]Sum table'!$A:$E,4,FALSE),0)</f>
        <v>0</v>
      </c>
      <c r="G398" s="715">
        <f>+IFERROR(VLOOKUP($B397,'[1]Sum table'!$A:$E,5,FALSE),0)</f>
        <v>0</v>
      </c>
      <c r="H398" s="715"/>
      <c r="I398" s="715">
        <f>+IFERROR(VLOOKUP($B397,'[1]Sum table'!$A:$F,6,FALSE),0)</f>
        <v>0</v>
      </c>
      <c r="J398" s="716"/>
      <c r="P398" s="693">
        <f t="shared" si="24"/>
        <v>1</v>
      </c>
    </row>
    <row r="399" spans="1:16" x14ac:dyDescent="0.4">
      <c r="A399" s="717" t="s">
        <v>180</v>
      </c>
      <c r="B399" s="710" t="str">
        <f>+Venue_Logistics!B70</f>
        <v>ZK107.K137.Analysis code</v>
      </c>
      <c r="C399" s="711" t="s">
        <v>181</v>
      </c>
      <c r="D399" s="711"/>
      <c r="E399" s="712">
        <f>SUM(E400:E401)</f>
        <v>0</v>
      </c>
      <c r="F399" s="713">
        <f>SUM(F400:F401)</f>
        <v>0</v>
      </c>
      <c r="G399" s="713">
        <f>SUM(G400:G401)</f>
        <v>0</v>
      </c>
      <c r="H399" s="713"/>
      <c r="I399" s="713">
        <f>SUM(I400:I401)</f>
        <v>0</v>
      </c>
      <c r="J399" s="714">
        <f>+H399-I399</f>
        <v>0</v>
      </c>
      <c r="P399" s="693">
        <f t="shared" si="24"/>
        <v>1</v>
      </c>
    </row>
    <row r="400" spans="1:16" x14ac:dyDescent="0.4">
      <c r="A400" s="694"/>
      <c r="B400" s="695" t="str">
        <f>+B399</f>
        <v>ZK107.K137.Analysis code</v>
      </c>
      <c r="C400" s="719">
        <f>+Venue_Logistics!C71</f>
        <v>0</v>
      </c>
      <c r="D400" s="719">
        <f>+Venue_Logistics!D71</f>
        <v>0</v>
      </c>
      <c r="E400" s="733">
        <f>+Venue_Logistics!G71</f>
        <v>0</v>
      </c>
      <c r="F400" s="715"/>
      <c r="G400" s="715"/>
      <c r="H400" s="715"/>
      <c r="I400" s="715"/>
      <c r="J400" s="723">
        <f>+E400-F400-G400-I400</f>
        <v>0</v>
      </c>
      <c r="P400" s="693">
        <f t="shared" si="24"/>
        <v>1</v>
      </c>
    </row>
    <row r="401" spans="1:16" x14ac:dyDescent="0.4">
      <c r="A401" s="694"/>
      <c r="B401" s="695"/>
      <c r="C401" s="738" t="s">
        <v>297</v>
      </c>
      <c r="D401" s="738"/>
      <c r="E401" s="733"/>
      <c r="F401" s="715">
        <f>+IFERROR(VLOOKUP($B400,'[1]Sum table'!$A:$E,4,FALSE),0)</f>
        <v>0</v>
      </c>
      <c r="G401" s="715">
        <f>+IFERROR(VLOOKUP($B400,'[1]Sum table'!$A:$E,5,FALSE),0)</f>
        <v>0</v>
      </c>
      <c r="H401" s="715"/>
      <c r="I401" s="715">
        <f>+IFERROR(VLOOKUP($B400,'[1]Sum table'!$A:$F,6,FALSE),0)</f>
        <v>0</v>
      </c>
      <c r="J401" s="716"/>
      <c r="P401" s="693">
        <f t="shared" si="24"/>
        <v>1</v>
      </c>
    </row>
    <row r="402" spans="1:16" x14ac:dyDescent="0.4">
      <c r="A402" s="717" t="s">
        <v>182</v>
      </c>
      <c r="B402" s="710" t="str">
        <f>+Venue_Logistics!B73</f>
        <v>ZK107.K265.Analysis code</v>
      </c>
      <c r="C402" s="711" t="s">
        <v>183</v>
      </c>
      <c r="D402" s="711"/>
      <c r="E402" s="712">
        <f>SUM(E403:E408)</f>
        <v>0</v>
      </c>
      <c r="F402" s="713">
        <f>SUM(F403:F408)</f>
        <v>0</v>
      </c>
      <c r="G402" s="713">
        <f>SUM(G403:G408)</f>
        <v>0</v>
      </c>
      <c r="H402" s="713">
        <f>+E402-F402-G402</f>
        <v>0</v>
      </c>
      <c r="I402" s="713">
        <f>SUM(I403:I408)</f>
        <v>0</v>
      </c>
      <c r="J402" s="714">
        <f>+H402-I402</f>
        <v>0</v>
      </c>
      <c r="P402" s="693">
        <f t="shared" si="24"/>
        <v>1</v>
      </c>
    </row>
    <row r="403" spans="1:16" x14ac:dyDescent="0.4">
      <c r="A403" s="694"/>
      <c r="B403" s="695"/>
      <c r="C403" s="719">
        <f>+Venue_Logistics!C74</f>
        <v>0</v>
      </c>
      <c r="D403" s="719">
        <f>+Venue_Logistics!D74</f>
        <v>0</v>
      </c>
      <c r="E403" s="733">
        <f>+Venue_Logistics!G74</f>
        <v>0</v>
      </c>
      <c r="F403" s="715"/>
      <c r="G403" s="715"/>
      <c r="H403" s="715"/>
      <c r="I403" s="715"/>
      <c r="J403" s="723">
        <f>+E403-F403-G403-I403</f>
        <v>0</v>
      </c>
      <c r="P403" s="693">
        <f t="shared" si="24"/>
        <v>1</v>
      </c>
    </row>
    <row r="404" spans="1:16" x14ac:dyDescent="0.4">
      <c r="A404" s="694"/>
      <c r="B404" s="695"/>
      <c r="C404" s="719">
        <f>+Venue_Logistics!C75</f>
        <v>0</v>
      </c>
      <c r="D404" s="719">
        <f>+Venue_Logistics!D75</f>
        <v>0</v>
      </c>
      <c r="E404" s="733">
        <f>+Venue_Logistics!G75</f>
        <v>0</v>
      </c>
      <c r="F404" s="722"/>
      <c r="G404" s="722"/>
      <c r="H404" s="722"/>
      <c r="I404" s="722"/>
      <c r="J404" s="723">
        <f>+E404-F404-G404-I404</f>
        <v>0</v>
      </c>
      <c r="P404" s="693">
        <f t="shared" si="24"/>
        <v>1</v>
      </c>
    </row>
    <row r="405" spans="1:16" x14ac:dyDescent="0.4">
      <c r="A405" s="694"/>
      <c r="B405" s="695"/>
      <c r="C405" s="719">
        <f>+Venue_Logistics!C76</f>
        <v>0</v>
      </c>
      <c r="D405" s="719">
        <f>+Venue_Logistics!D76</f>
        <v>0</v>
      </c>
      <c r="E405" s="733">
        <f>+Venue_Logistics!G76</f>
        <v>0</v>
      </c>
      <c r="F405" s="715"/>
      <c r="G405" s="715"/>
      <c r="H405" s="715"/>
      <c r="I405" s="715"/>
      <c r="J405" s="723">
        <f>+E405-F405-G405-I405</f>
        <v>0</v>
      </c>
      <c r="P405" s="693">
        <f t="shared" si="24"/>
        <v>1</v>
      </c>
    </row>
    <row r="406" spans="1:16" x14ac:dyDescent="0.4">
      <c r="A406" s="694"/>
      <c r="B406" s="695"/>
      <c r="C406" s="719">
        <f>+Venue_Logistics!C77</f>
        <v>0</v>
      </c>
      <c r="D406" s="719">
        <f>+Venue_Logistics!D77</f>
        <v>0</v>
      </c>
      <c r="E406" s="733">
        <f>+Venue_Logistics!G77</f>
        <v>0</v>
      </c>
      <c r="F406" s="722"/>
      <c r="G406" s="722"/>
      <c r="H406" s="722"/>
      <c r="I406" s="722"/>
      <c r="J406" s="723">
        <f>+E406-F406-G406-I406</f>
        <v>0</v>
      </c>
      <c r="P406" s="693">
        <f t="shared" si="24"/>
        <v>1</v>
      </c>
    </row>
    <row r="407" spans="1:16" x14ac:dyDescent="0.4">
      <c r="A407" s="694"/>
      <c r="B407" s="695" t="str">
        <f>+B402</f>
        <v>ZK107.K265.Analysis code</v>
      </c>
      <c r="C407" s="719">
        <f>+Venue_Logistics!C78</f>
        <v>0</v>
      </c>
      <c r="D407" s="719">
        <f>+Venue_Logistics!D78</f>
        <v>0</v>
      </c>
      <c r="E407" s="733">
        <f>+Venue_Logistics!G78</f>
        <v>0</v>
      </c>
      <c r="F407" s="722"/>
      <c r="G407" s="722"/>
      <c r="H407" s="722"/>
      <c r="I407" s="722"/>
      <c r="J407" s="723">
        <f>+E407-F407-G407-I407</f>
        <v>0</v>
      </c>
      <c r="P407" s="693">
        <f t="shared" si="24"/>
        <v>1</v>
      </c>
    </row>
    <row r="408" spans="1:16" x14ac:dyDescent="0.4">
      <c r="A408" s="694"/>
      <c r="B408" s="695"/>
      <c r="C408" s="719" t="s">
        <v>297</v>
      </c>
      <c r="D408" s="719"/>
      <c r="E408" s="733"/>
      <c r="F408" s="715">
        <f>+IFERROR(VLOOKUP($B407,'[1]Sum table'!$A:$E,4,FALSE),0)</f>
        <v>0</v>
      </c>
      <c r="G408" s="715">
        <f>+IFERROR(VLOOKUP($B407,'[1]Sum table'!$A:$E,5,FALSE),0)</f>
        <v>0</v>
      </c>
      <c r="H408" s="715"/>
      <c r="I408" s="715">
        <f>+IFERROR(VLOOKUP($B407,'[1]Sum table'!$A:$F,6,FALSE),0)</f>
        <v>0</v>
      </c>
      <c r="J408" s="716"/>
      <c r="P408" s="693">
        <f t="shared" si="24"/>
        <v>1</v>
      </c>
    </row>
    <row r="409" spans="1:16" x14ac:dyDescent="0.4">
      <c r="A409" s="717" t="s">
        <v>184</v>
      </c>
      <c r="B409" s="710" t="str">
        <f>+'Legal &amp; Documentation'!B8</f>
        <v>ZK108.K162.Analysis code</v>
      </c>
      <c r="C409" s="724" t="s">
        <v>185</v>
      </c>
      <c r="D409" s="724"/>
      <c r="E409" s="718">
        <f>SUM(E410:E423)</f>
        <v>0</v>
      </c>
      <c r="F409" s="718">
        <f>SUM(F410:F423)</f>
        <v>0</v>
      </c>
      <c r="G409" s="718">
        <f>SUM(G410:G423)</f>
        <v>0</v>
      </c>
      <c r="H409" s="718">
        <f>+E409-F409-G409</f>
        <v>0</v>
      </c>
      <c r="I409" s="718">
        <f>SUM(I410:I423)</f>
        <v>0</v>
      </c>
      <c r="J409" s="714">
        <f>+H409-I409</f>
        <v>0</v>
      </c>
      <c r="P409" s="693">
        <f t="shared" si="24"/>
        <v>1</v>
      </c>
    </row>
    <row r="410" spans="1:16" x14ac:dyDescent="0.4">
      <c r="A410" s="694"/>
      <c r="B410" s="695"/>
      <c r="C410" s="725">
        <f>+'Legal &amp; Documentation'!C9</f>
        <v>0</v>
      </c>
      <c r="D410" s="725">
        <f>+'Legal &amp; Documentation'!D9</f>
        <v>0</v>
      </c>
      <c r="E410" s="721">
        <f>+'Legal &amp; Documentation'!G9</f>
        <v>0</v>
      </c>
      <c r="F410" s="696"/>
      <c r="G410" s="696"/>
      <c r="H410" s="696"/>
      <c r="I410" s="696"/>
      <c r="J410" s="701">
        <f t="shared" ref="J410:J422" si="27">+E410-F410-G410-I410</f>
        <v>0</v>
      </c>
      <c r="P410" s="693">
        <f t="shared" si="24"/>
        <v>1</v>
      </c>
    </row>
    <row r="411" spans="1:16" x14ac:dyDescent="0.4">
      <c r="A411" s="694"/>
      <c r="B411" s="695"/>
      <c r="C411" s="725">
        <f>+'Legal &amp; Documentation'!C10</f>
        <v>0</v>
      </c>
      <c r="D411" s="725">
        <f>+'Legal &amp; Documentation'!D10</f>
        <v>0</v>
      </c>
      <c r="E411" s="721">
        <f>+'Legal &amp; Documentation'!G10</f>
        <v>0</v>
      </c>
      <c r="F411" s="696"/>
      <c r="G411" s="696"/>
      <c r="H411" s="696"/>
      <c r="I411" s="696"/>
      <c r="J411" s="701">
        <f t="shared" si="27"/>
        <v>0</v>
      </c>
      <c r="P411" s="693">
        <f t="shared" si="24"/>
        <v>1</v>
      </c>
    </row>
    <row r="412" spans="1:16" x14ac:dyDescent="0.4">
      <c r="A412" s="694"/>
      <c r="B412" s="695"/>
      <c r="C412" s="725">
        <f>+'Legal &amp; Documentation'!C11</f>
        <v>0</v>
      </c>
      <c r="D412" s="725">
        <f>+'Legal &amp; Documentation'!D11</f>
        <v>0</v>
      </c>
      <c r="E412" s="733">
        <f>+'Legal &amp; Documentation'!G11</f>
        <v>0</v>
      </c>
      <c r="F412" s="715"/>
      <c r="G412" s="715"/>
      <c r="H412" s="715"/>
      <c r="I412" s="715"/>
      <c r="J412" s="723">
        <f t="shared" si="27"/>
        <v>0</v>
      </c>
      <c r="P412" s="693">
        <f t="shared" si="24"/>
        <v>1</v>
      </c>
    </row>
    <row r="413" spans="1:16" x14ac:dyDescent="0.4">
      <c r="A413" s="694"/>
      <c r="B413" s="695"/>
      <c r="C413" s="725">
        <f>+'Legal &amp; Documentation'!C12</f>
        <v>0</v>
      </c>
      <c r="D413" s="725">
        <f>+'Legal &amp; Documentation'!D12</f>
        <v>0</v>
      </c>
      <c r="E413" s="733">
        <f>+'Legal &amp; Documentation'!G12</f>
        <v>0</v>
      </c>
      <c r="F413" s="715"/>
      <c r="G413" s="715"/>
      <c r="H413" s="715"/>
      <c r="I413" s="715"/>
      <c r="J413" s="723">
        <f t="shared" si="27"/>
        <v>0</v>
      </c>
      <c r="P413" s="693">
        <f t="shared" ref="P413:P476" si="28">+IF(SUM(E413:I413)=0,1,0)</f>
        <v>1</v>
      </c>
    </row>
    <row r="414" spans="1:16" x14ac:dyDescent="0.4">
      <c r="A414" s="694"/>
      <c r="B414" s="695"/>
      <c r="C414" s="725">
        <f>+'Legal &amp; Documentation'!C13</f>
        <v>0</v>
      </c>
      <c r="D414" s="725">
        <f>+'Legal &amp; Documentation'!D13</f>
        <v>0</v>
      </c>
      <c r="E414" s="733">
        <f>+'Legal &amp; Documentation'!G13</f>
        <v>0</v>
      </c>
      <c r="F414" s="715"/>
      <c r="G414" s="715"/>
      <c r="H414" s="715"/>
      <c r="I414" s="715"/>
      <c r="J414" s="723">
        <f t="shared" si="27"/>
        <v>0</v>
      </c>
      <c r="P414" s="693">
        <f t="shared" si="28"/>
        <v>1</v>
      </c>
    </row>
    <row r="415" spans="1:16" x14ac:dyDescent="0.4">
      <c r="A415" s="694"/>
      <c r="B415" s="695"/>
      <c r="C415" s="725">
        <f>+'Legal &amp; Documentation'!C14</f>
        <v>0</v>
      </c>
      <c r="D415" s="725">
        <f>+'Legal &amp; Documentation'!D14</f>
        <v>0</v>
      </c>
      <c r="E415" s="733">
        <f>+'Legal &amp; Documentation'!G14</f>
        <v>0</v>
      </c>
      <c r="F415" s="715"/>
      <c r="G415" s="715"/>
      <c r="H415" s="715"/>
      <c r="I415" s="715"/>
      <c r="J415" s="723">
        <f t="shared" si="27"/>
        <v>0</v>
      </c>
      <c r="P415" s="693">
        <f t="shared" si="28"/>
        <v>1</v>
      </c>
    </row>
    <row r="416" spans="1:16" x14ac:dyDescent="0.4">
      <c r="A416" s="694"/>
      <c r="B416" s="695"/>
      <c r="C416" s="725">
        <f>+'Legal &amp; Documentation'!C15</f>
        <v>0</v>
      </c>
      <c r="D416" s="725">
        <f>+'Legal &amp; Documentation'!D15</f>
        <v>0</v>
      </c>
      <c r="E416" s="733">
        <f>+'Legal &amp; Documentation'!G15</f>
        <v>0</v>
      </c>
      <c r="F416" s="715"/>
      <c r="G416" s="715"/>
      <c r="H416" s="715"/>
      <c r="I416" s="715"/>
      <c r="J416" s="723">
        <f t="shared" si="27"/>
        <v>0</v>
      </c>
      <c r="P416" s="693">
        <f t="shared" si="28"/>
        <v>1</v>
      </c>
    </row>
    <row r="417" spans="1:16" x14ac:dyDescent="0.4">
      <c r="A417" s="694"/>
      <c r="B417" s="695"/>
      <c r="C417" s="725">
        <f>+'Legal &amp; Documentation'!C16</f>
        <v>0</v>
      </c>
      <c r="D417" s="725">
        <f>+'Legal &amp; Documentation'!D16</f>
        <v>0</v>
      </c>
      <c r="E417" s="733">
        <f>+'Legal &amp; Documentation'!G16</f>
        <v>0</v>
      </c>
      <c r="F417" s="715"/>
      <c r="G417" s="715"/>
      <c r="H417" s="715"/>
      <c r="I417" s="715"/>
      <c r="J417" s="723">
        <f t="shared" si="27"/>
        <v>0</v>
      </c>
      <c r="P417" s="693">
        <f t="shared" si="28"/>
        <v>1</v>
      </c>
    </row>
    <row r="418" spans="1:16" x14ac:dyDescent="0.4">
      <c r="A418" s="694"/>
      <c r="B418" s="695"/>
      <c r="C418" s="725">
        <f>+'Legal &amp; Documentation'!C17</f>
        <v>0</v>
      </c>
      <c r="D418" s="725">
        <f>+'Legal &amp; Documentation'!D17</f>
        <v>0</v>
      </c>
      <c r="E418" s="733">
        <f>+'Legal &amp; Documentation'!G17</f>
        <v>0</v>
      </c>
      <c r="F418" s="715"/>
      <c r="G418" s="715"/>
      <c r="H418" s="715"/>
      <c r="I418" s="715"/>
      <c r="J418" s="723">
        <f t="shared" si="27"/>
        <v>0</v>
      </c>
      <c r="P418" s="693">
        <f t="shared" si="28"/>
        <v>1</v>
      </c>
    </row>
    <row r="419" spans="1:16" x14ac:dyDescent="0.4">
      <c r="A419" s="694"/>
      <c r="B419" s="695"/>
      <c r="C419" s="725">
        <f>+'Legal &amp; Documentation'!C18</f>
        <v>0</v>
      </c>
      <c r="D419" s="725">
        <f>+'Legal &amp; Documentation'!D18</f>
        <v>0</v>
      </c>
      <c r="E419" s="733">
        <f>+'Legal &amp; Documentation'!G18</f>
        <v>0</v>
      </c>
      <c r="F419" s="715"/>
      <c r="G419" s="715"/>
      <c r="H419" s="715"/>
      <c r="I419" s="715"/>
      <c r="J419" s="723">
        <f t="shared" si="27"/>
        <v>0</v>
      </c>
      <c r="P419" s="693">
        <f t="shared" si="28"/>
        <v>1</v>
      </c>
    </row>
    <row r="420" spans="1:16" x14ac:dyDescent="0.4">
      <c r="A420" s="694"/>
      <c r="B420" s="695"/>
      <c r="C420" s="725">
        <f>+'Legal &amp; Documentation'!C19</f>
        <v>0</v>
      </c>
      <c r="D420" s="725">
        <f>+'Legal &amp; Documentation'!D19</f>
        <v>0</v>
      </c>
      <c r="E420" s="733">
        <f>+'Legal &amp; Documentation'!G19</f>
        <v>0</v>
      </c>
      <c r="F420" s="715"/>
      <c r="G420" s="715"/>
      <c r="H420" s="715"/>
      <c r="I420" s="715"/>
      <c r="J420" s="723">
        <f t="shared" si="27"/>
        <v>0</v>
      </c>
      <c r="P420" s="693">
        <f t="shared" si="28"/>
        <v>1</v>
      </c>
    </row>
    <row r="421" spans="1:16" x14ac:dyDescent="0.4">
      <c r="A421" s="694"/>
      <c r="B421" s="695"/>
      <c r="C421" s="725">
        <f>+'Legal &amp; Documentation'!C20</f>
        <v>0</v>
      </c>
      <c r="D421" s="725">
        <f>+'Legal &amp; Documentation'!D20</f>
        <v>0</v>
      </c>
      <c r="E421" s="733">
        <f>+'Legal &amp; Documentation'!G20</f>
        <v>0</v>
      </c>
      <c r="F421" s="715"/>
      <c r="G421" s="715"/>
      <c r="H421" s="715"/>
      <c r="I421" s="715"/>
      <c r="J421" s="723">
        <f t="shared" si="27"/>
        <v>0</v>
      </c>
      <c r="P421" s="693">
        <f t="shared" si="28"/>
        <v>1</v>
      </c>
    </row>
    <row r="422" spans="1:16" x14ac:dyDescent="0.4">
      <c r="A422" s="694"/>
      <c r="B422" s="695" t="str">
        <f>+B409</f>
        <v>ZK108.K162.Analysis code</v>
      </c>
      <c r="C422" s="725">
        <f>+'Legal &amp; Documentation'!C21</f>
        <v>0</v>
      </c>
      <c r="D422" s="725">
        <f>+'Legal &amp; Documentation'!D21</f>
        <v>0</v>
      </c>
      <c r="E422" s="733">
        <f>+'Legal &amp; Documentation'!G21</f>
        <v>0</v>
      </c>
      <c r="F422" s="715"/>
      <c r="G422" s="715"/>
      <c r="H422" s="715"/>
      <c r="I422" s="715"/>
      <c r="J422" s="723">
        <f t="shared" si="27"/>
        <v>0</v>
      </c>
      <c r="P422" s="693">
        <f t="shared" si="28"/>
        <v>1</v>
      </c>
    </row>
    <row r="423" spans="1:16" x14ac:dyDescent="0.4">
      <c r="A423" s="734"/>
      <c r="B423" s="735"/>
      <c r="C423" s="736" t="s">
        <v>297</v>
      </c>
      <c r="D423" s="736"/>
      <c r="E423" s="737"/>
      <c r="F423" s="715">
        <f>+IFERROR(VLOOKUP($B422,'[1]Sum table'!$A:$E,4,FALSE),0)</f>
        <v>0</v>
      </c>
      <c r="G423" s="715">
        <f>+IFERROR(VLOOKUP($B422,'[1]Sum table'!$A:$E,5,FALSE),0)</f>
        <v>0</v>
      </c>
      <c r="H423" s="715"/>
      <c r="I423" s="715">
        <f>+IFERROR(VLOOKUP($B422,'[1]Sum table'!$A:$F,6,FALSE),0)</f>
        <v>0</v>
      </c>
      <c r="J423" s="716"/>
      <c r="P423" s="693">
        <f t="shared" si="28"/>
        <v>1</v>
      </c>
    </row>
    <row r="424" spans="1:16" x14ac:dyDescent="0.4">
      <c r="A424" s="717" t="s">
        <v>186</v>
      </c>
      <c r="B424" s="710" t="str">
        <f>+'Legal &amp; Documentation'!B23</f>
        <v>ZK108.K266.Analysis code</v>
      </c>
      <c r="C424" s="724" t="s">
        <v>187</v>
      </c>
      <c r="D424" s="724"/>
      <c r="E424" s="712">
        <f>SUM(E425:E430)</f>
        <v>0</v>
      </c>
      <c r="F424" s="713">
        <f>SUM(F425:F430)</f>
        <v>0</v>
      </c>
      <c r="G424" s="713">
        <f>SUM(G425:G430)</f>
        <v>0</v>
      </c>
      <c r="H424" s="713">
        <f>+E424-F424-G424</f>
        <v>0</v>
      </c>
      <c r="I424" s="713">
        <f>SUM(I425:I430)</f>
        <v>0</v>
      </c>
      <c r="J424" s="714">
        <f>+H424-I424</f>
        <v>0</v>
      </c>
      <c r="P424" s="693">
        <f t="shared" si="28"/>
        <v>1</v>
      </c>
    </row>
    <row r="425" spans="1:16" x14ac:dyDescent="0.4">
      <c r="A425" s="694"/>
      <c r="B425" s="695"/>
      <c r="C425" s="725">
        <f>+'Legal &amp; Documentation'!C24</f>
        <v>0</v>
      </c>
      <c r="D425" s="725">
        <f>+'Legal &amp; Documentation'!D24</f>
        <v>0</v>
      </c>
      <c r="E425" s="733">
        <f>+'Legal &amp; Documentation'!G24</f>
        <v>0</v>
      </c>
      <c r="F425" s="715"/>
      <c r="G425" s="722"/>
      <c r="H425" s="722"/>
      <c r="I425" s="722"/>
      <c r="J425" s="723">
        <f>+E425-F425-G425-I425</f>
        <v>0</v>
      </c>
      <c r="P425" s="693">
        <f t="shared" si="28"/>
        <v>1</v>
      </c>
    </row>
    <row r="426" spans="1:16" x14ac:dyDescent="0.4">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f>+IFERROR(VLOOKUP(#REF!,#REF!,3,FALSE)+VLOOKUP(#REF!,#REF!,6,FALSE),0)</f>
        <v>0</v>
      </c>
      <c r="J426" s="723">
        <f>+E426-F426-G426-I426</f>
        <v>0</v>
      </c>
      <c r="P426" s="693">
        <f t="shared" si="28"/>
        <v>1</v>
      </c>
    </row>
    <row r="427" spans="1:16" x14ac:dyDescent="0.4">
      <c r="A427" s="694"/>
      <c r="B427" s="695"/>
      <c r="C427" s="725">
        <f>+'Legal &amp; Documentation'!C26</f>
        <v>0</v>
      </c>
      <c r="D427" s="725">
        <f>+'Legal &amp; Documentation'!D26</f>
        <v>0</v>
      </c>
      <c r="E427" s="733">
        <f>+'Legal &amp; Documentation'!G26</f>
        <v>0</v>
      </c>
      <c r="F427" s="722"/>
      <c r="G427" s="722"/>
      <c r="H427" s="722"/>
      <c r="I427" s="722"/>
      <c r="J427" s="723">
        <f>+E427-F427-G427-I427</f>
        <v>0</v>
      </c>
      <c r="P427" s="693">
        <f t="shared" si="28"/>
        <v>1</v>
      </c>
    </row>
    <row r="428" spans="1:16" x14ac:dyDescent="0.4">
      <c r="A428" s="694"/>
      <c r="B428" s="695"/>
      <c r="C428" s="725">
        <f>+'Legal &amp; Documentation'!C27</f>
        <v>0</v>
      </c>
      <c r="D428" s="725">
        <f>+'Legal &amp; Documentation'!D27</f>
        <v>0</v>
      </c>
      <c r="E428" s="733">
        <f>+'Legal &amp; Documentation'!G27</f>
        <v>0</v>
      </c>
      <c r="F428" s="722"/>
      <c r="G428" s="715"/>
      <c r="H428" s="715"/>
      <c r="I428" s="715"/>
      <c r="J428" s="723">
        <f>+E428-F428-G428-I428</f>
        <v>0</v>
      </c>
      <c r="P428" s="693">
        <f t="shared" si="28"/>
        <v>1</v>
      </c>
    </row>
    <row r="429" spans="1:16" x14ac:dyDescent="0.4">
      <c r="A429" s="694"/>
      <c r="B429" s="695" t="str">
        <f>+B424</f>
        <v>ZK108.K266.Analysis code</v>
      </c>
      <c r="C429" s="725">
        <f>+'Legal &amp; Documentation'!C28</f>
        <v>0</v>
      </c>
      <c r="D429" s="725">
        <f>+'Legal &amp; Documentation'!D28</f>
        <v>0</v>
      </c>
      <c r="E429" s="733">
        <f>+'Legal &amp; Documentation'!G28</f>
        <v>0</v>
      </c>
      <c r="F429" s="722"/>
      <c r="G429" s="722"/>
      <c r="H429" s="722"/>
      <c r="I429" s="722"/>
      <c r="J429" s="723">
        <f>+E429-F429-G429-I429</f>
        <v>0</v>
      </c>
      <c r="P429" s="693">
        <f t="shared" si="28"/>
        <v>1</v>
      </c>
    </row>
    <row r="430" spans="1:16" x14ac:dyDescent="0.4">
      <c r="A430" s="734"/>
      <c r="B430" s="735"/>
      <c r="C430" s="738" t="s">
        <v>297</v>
      </c>
      <c r="D430" s="738"/>
      <c r="E430" s="733"/>
      <c r="F430" s="715">
        <f>+IFERROR(VLOOKUP($B429,'[1]Sum table'!$A:$E,4,FALSE),0)</f>
        <v>0</v>
      </c>
      <c r="G430" s="715">
        <f>+IFERROR(VLOOKUP($B429,'[1]Sum table'!$A:$E,5,FALSE),0)</f>
        <v>0</v>
      </c>
      <c r="H430" s="715"/>
      <c r="I430" s="715">
        <f>+IFERROR(VLOOKUP($B429,'[1]Sum table'!$A:$F,6,FALSE),0)</f>
        <v>0</v>
      </c>
      <c r="J430" s="716"/>
      <c r="P430" s="693">
        <f t="shared" si="28"/>
        <v>1</v>
      </c>
    </row>
    <row r="431" spans="1:16" x14ac:dyDescent="0.4">
      <c r="A431" s="717" t="s">
        <v>188</v>
      </c>
      <c r="B431" s="710" t="str">
        <f>+'Marketing Digital Comms'!B8</f>
        <v>ZK109.K270.Analysis code</v>
      </c>
      <c r="C431" s="711" t="s">
        <v>189</v>
      </c>
      <c r="D431" s="711"/>
      <c r="E431" s="718">
        <f>SUM(E432:E442)</f>
        <v>0</v>
      </c>
      <c r="F431" s="718">
        <f>SUM(F432:F442)</f>
        <v>0</v>
      </c>
      <c r="G431" s="718">
        <f>SUM(G432:G442)</f>
        <v>0</v>
      </c>
      <c r="H431" s="718">
        <f>+E431-F431-G431</f>
        <v>0</v>
      </c>
      <c r="I431" s="718">
        <f>SUM(I432:I442)</f>
        <v>0</v>
      </c>
      <c r="J431" s="714">
        <f>+H431-I431</f>
        <v>0</v>
      </c>
      <c r="P431" s="693">
        <f t="shared" si="28"/>
        <v>1</v>
      </c>
    </row>
    <row r="432" spans="1:16" x14ac:dyDescent="0.4">
      <c r="A432" s="694"/>
      <c r="B432" s="695"/>
      <c r="C432" s="719">
        <f>+'Marketing Digital Comms'!C9</f>
        <v>0</v>
      </c>
      <c r="D432" s="719">
        <f>+'Marketing Digital Comms'!D9</f>
        <v>0</v>
      </c>
      <c r="E432" s="721">
        <f>+'Marketing Digital Comms'!G9</f>
        <v>0</v>
      </c>
      <c r="F432" s="696"/>
      <c r="G432" s="696"/>
      <c r="H432" s="696"/>
      <c r="I432" s="696"/>
      <c r="J432" s="701">
        <f t="shared" ref="J432:J441" si="29">+E432-F432-G432-I432</f>
        <v>0</v>
      </c>
      <c r="P432" s="693">
        <f t="shared" si="28"/>
        <v>1</v>
      </c>
    </row>
    <row r="433" spans="1:16" x14ac:dyDescent="0.4">
      <c r="A433" s="694"/>
      <c r="B433" s="695"/>
      <c r="C433" s="719">
        <f>+'Marketing Digital Comms'!C10</f>
        <v>0</v>
      </c>
      <c r="D433" s="719">
        <f>+'Marketing Digital Comms'!D10</f>
        <v>0</v>
      </c>
      <c r="E433" s="733">
        <f>+'Marketing Digital Comms'!G10</f>
        <v>0</v>
      </c>
      <c r="F433" s="715"/>
      <c r="G433" s="715"/>
      <c r="H433" s="715"/>
      <c r="I433" s="715"/>
      <c r="J433" s="723">
        <f t="shared" si="29"/>
        <v>0</v>
      </c>
      <c r="P433" s="693">
        <f t="shared" si="28"/>
        <v>1</v>
      </c>
    </row>
    <row r="434" spans="1:16" x14ac:dyDescent="0.4">
      <c r="A434" s="694"/>
      <c r="B434" s="695"/>
      <c r="C434" s="719">
        <f>+'Marketing Digital Comms'!C11</f>
        <v>0</v>
      </c>
      <c r="D434" s="719">
        <f>+'Marketing Digital Comms'!D11</f>
        <v>0</v>
      </c>
      <c r="E434" s="733">
        <f>+'Marketing Digital Comms'!G11</f>
        <v>0</v>
      </c>
      <c r="F434" s="715"/>
      <c r="G434" s="715"/>
      <c r="H434" s="715"/>
      <c r="I434" s="715"/>
      <c r="J434" s="723">
        <f t="shared" si="29"/>
        <v>0</v>
      </c>
      <c r="P434" s="693">
        <f t="shared" si="28"/>
        <v>1</v>
      </c>
    </row>
    <row r="435" spans="1:16" x14ac:dyDescent="0.4">
      <c r="A435" s="694"/>
      <c r="B435" s="695"/>
      <c r="C435" s="719">
        <f>+'Marketing Digital Comms'!C12</f>
        <v>0</v>
      </c>
      <c r="D435" s="719">
        <f>+'Marketing Digital Comms'!D12</f>
        <v>0</v>
      </c>
      <c r="E435" s="733">
        <f>+'Marketing Digital Comms'!G12</f>
        <v>0</v>
      </c>
      <c r="F435" s="715"/>
      <c r="G435" s="715"/>
      <c r="H435" s="715"/>
      <c r="I435" s="715"/>
      <c r="J435" s="723">
        <f t="shared" si="29"/>
        <v>0</v>
      </c>
      <c r="P435" s="693">
        <f t="shared" si="28"/>
        <v>1</v>
      </c>
    </row>
    <row r="436" spans="1:16" x14ac:dyDescent="0.4">
      <c r="A436" s="694"/>
      <c r="B436" s="695"/>
      <c r="C436" s="719">
        <f>+'Marketing Digital Comms'!C13</f>
        <v>0</v>
      </c>
      <c r="D436" s="719">
        <f>+'Marketing Digital Comms'!D13</f>
        <v>0</v>
      </c>
      <c r="E436" s="733">
        <f>+'Marketing Digital Comms'!G13</f>
        <v>0</v>
      </c>
      <c r="F436" s="715"/>
      <c r="G436" s="715"/>
      <c r="H436" s="715"/>
      <c r="I436" s="715"/>
      <c r="J436" s="723">
        <f t="shared" si="29"/>
        <v>0</v>
      </c>
      <c r="P436" s="693">
        <f t="shared" si="28"/>
        <v>1</v>
      </c>
    </row>
    <row r="437" spans="1:16" x14ac:dyDescent="0.4">
      <c r="A437" s="694"/>
      <c r="B437" s="695"/>
      <c r="C437" s="719">
        <f>+'Marketing Digital Comms'!C14</f>
        <v>0</v>
      </c>
      <c r="D437" s="719">
        <f>+'Marketing Digital Comms'!D14</f>
        <v>0</v>
      </c>
      <c r="E437" s="733">
        <f>+'Marketing Digital Comms'!G14</f>
        <v>0</v>
      </c>
      <c r="F437" s="715"/>
      <c r="G437" s="715"/>
      <c r="H437" s="715"/>
      <c r="I437" s="715"/>
      <c r="J437" s="723">
        <f t="shared" si="29"/>
        <v>0</v>
      </c>
      <c r="P437" s="693">
        <f t="shared" si="28"/>
        <v>1</v>
      </c>
    </row>
    <row r="438" spans="1:16" x14ac:dyDescent="0.4">
      <c r="A438" s="694"/>
      <c r="B438" s="695"/>
      <c r="C438" s="719">
        <f>+'Marketing Digital Comms'!C15</f>
        <v>0</v>
      </c>
      <c r="D438" s="719">
        <f>+'Marketing Digital Comms'!D15</f>
        <v>0</v>
      </c>
      <c r="E438" s="733">
        <f>+'Marketing Digital Comms'!G15</f>
        <v>0</v>
      </c>
      <c r="F438" s="715"/>
      <c r="G438" s="715"/>
      <c r="H438" s="715"/>
      <c r="I438" s="715"/>
      <c r="J438" s="723">
        <f t="shared" si="29"/>
        <v>0</v>
      </c>
      <c r="P438" s="693">
        <f t="shared" si="28"/>
        <v>1</v>
      </c>
    </row>
    <row r="439" spans="1:16" x14ac:dyDescent="0.4">
      <c r="A439" s="694"/>
      <c r="B439" s="695"/>
      <c r="C439" s="719">
        <f>+'Marketing Digital Comms'!C16</f>
        <v>0</v>
      </c>
      <c r="D439" s="719">
        <f>+'Marketing Digital Comms'!D16</f>
        <v>0</v>
      </c>
      <c r="E439" s="733">
        <f>+'Marketing Digital Comms'!G16</f>
        <v>0</v>
      </c>
      <c r="F439" s="715"/>
      <c r="G439" s="715"/>
      <c r="H439" s="715"/>
      <c r="I439" s="715"/>
      <c r="J439" s="723">
        <f t="shared" si="29"/>
        <v>0</v>
      </c>
      <c r="P439" s="693">
        <f t="shared" si="28"/>
        <v>1</v>
      </c>
    </row>
    <row r="440" spans="1:16" x14ac:dyDescent="0.4">
      <c r="A440" s="694"/>
      <c r="B440" s="695"/>
      <c r="C440" s="719">
        <f>+'Marketing Digital Comms'!C17</f>
        <v>0</v>
      </c>
      <c r="D440" s="719">
        <f>+'Marketing Digital Comms'!D17</f>
        <v>0</v>
      </c>
      <c r="E440" s="733">
        <f>+'Marketing Digital Comms'!G17</f>
        <v>0</v>
      </c>
      <c r="F440" s="715"/>
      <c r="G440" s="715"/>
      <c r="H440" s="715"/>
      <c r="I440" s="715"/>
      <c r="J440" s="723">
        <f t="shared" si="29"/>
        <v>0</v>
      </c>
      <c r="P440" s="693">
        <f t="shared" si="28"/>
        <v>1</v>
      </c>
    </row>
    <row r="441" spans="1:16" x14ac:dyDescent="0.4">
      <c r="A441" s="694"/>
      <c r="B441" s="695" t="str">
        <f>+B431</f>
        <v>ZK109.K270.Analysis code</v>
      </c>
      <c r="C441" s="719">
        <f>+'Marketing Digital Comms'!C18</f>
        <v>0</v>
      </c>
      <c r="D441" s="719">
        <f>+'Marketing Digital Comms'!D18</f>
        <v>0</v>
      </c>
      <c r="E441" s="733">
        <f>+'Marketing Digital Comms'!G18</f>
        <v>0</v>
      </c>
      <c r="F441" s="715"/>
      <c r="G441" s="715"/>
      <c r="H441" s="715"/>
      <c r="I441" s="715"/>
      <c r="J441" s="723">
        <f t="shared" si="29"/>
        <v>0</v>
      </c>
      <c r="P441" s="693">
        <f t="shared" si="28"/>
        <v>1</v>
      </c>
    </row>
    <row r="442" spans="1:16" x14ac:dyDescent="0.4">
      <c r="A442" s="734"/>
      <c r="B442" s="735"/>
      <c r="C442" s="736" t="s">
        <v>297</v>
      </c>
      <c r="D442" s="736"/>
      <c r="E442" s="737"/>
      <c r="F442" s="715">
        <f>+IFERROR(VLOOKUP($B441,'[1]Sum table'!$A:$E,4,FALSE),0)</f>
        <v>0</v>
      </c>
      <c r="G442" s="715">
        <f>+IFERROR(VLOOKUP($B441,'[1]Sum table'!$A:$E,5,FALSE),0)</f>
        <v>0</v>
      </c>
      <c r="H442" s="715"/>
      <c r="I442" s="715">
        <f>+IFERROR(VLOOKUP($B441,'[1]Sum table'!$A:$F,6,FALSE),0)</f>
        <v>0</v>
      </c>
      <c r="J442" s="716"/>
      <c r="P442" s="693">
        <f t="shared" si="28"/>
        <v>1</v>
      </c>
    </row>
    <row r="443" spans="1:16" x14ac:dyDescent="0.4">
      <c r="A443" s="717" t="s">
        <v>190</v>
      </c>
      <c r="B443" s="710" t="str">
        <f>+'Marketing Digital Comms'!B20</f>
        <v>ZK109.K271.Analysis code</v>
      </c>
      <c r="C443" s="711" t="s">
        <v>191</v>
      </c>
      <c r="D443" s="711"/>
      <c r="E443" s="712">
        <f>SUM(E444:E449)</f>
        <v>0</v>
      </c>
      <c r="F443" s="713">
        <f>SUM(F444:F449)</f>
        <v>0</v>
      </c>
      <c r="G443" s="713">
        <f>SUM(G444:G449)</f>
        <v>0</v>
      </c>
      <c r="H443" s="713">
        <f>+E443-F443-G443</f>
        <v>0</v>
      </c>
      <c r="I443" s="713">
        <f>SUM(I444:I449)</f>
        <v>0</v>
      </c>
      <c r="J443" s="714">
        <f>+H443-I443</f>
        <v>0</v>
      </c>
      <c r="P443" s="693">
        <f t="shared" si="28"/>
        <v>1</v>
      </c>
    </row>
    <row r="444" spans="1:16" x14ac:dyDescent="0.4">
      <c r="A444" s="694"/>
      <c r="B444" s="695"/>
      <c r="C444" s="719">
        <f>+'Marketing Digital Comms'!C21</f>
        <v>0</v>
      </c>
      <c r="D444" s="719">
        <f>+'Marketing Digital Comms'!D21</f>
        <v>0</v>
      </c>
      <c r="E444" s="733">
        <f>+'Marketing Digital Comms'!G21</f>
        <v>0</v>
      </c>
      <c r="F444" s="715"/>
      <c r="G444" s="715"/>
      <c r="H444" s="715"/>
      <c r="I444" s="715"/>
      <c r="J444" s="723">
        <f>+E444-F444-G444-I444</f>
        <v>0</v>
      </c>
      <c r="P444" s="693">
        <f t="shared" si="28"/>
        <v>1</v>
      </c>
    </row>
    <row r="445" spans="1:16" x14ac:dyDescent="0.4">
      <c r="A445" s="694"/>
      <c r="B445" s="695"/>
      <c r="C445" s="719">
        <f>+'Marketing Digital Comms'!C22</f>
        <v>0</v>
      </c>
      <c r="D445" s="719">
        <f>+'Marketing Digital Comms'!D22</f>
        <v>0</v>
      </c>
      <c r="E445" s="733">
        <f>+'Marketing Digital Comms'!G22</f>
        <v>0</v>
      </c>
      <c r="F445" s="722"/>
      <c r="G445" s="722"/>
      <c r="H445" s="722"/>
      <c r="I445" s="722"/>
      <c r="J445" s="723">
        <f>+E445-F445-G445-I445</f>
        <v>0</v>
      </c>
      <c r="P445" s="693">
        <f t="shared" si="28"/>
        <v>1</v>
      </c>
    </row>
    <row r="446" spans="1:16" x14ac:dyDescent="0.4">
      <c r="A446" s="694"/>
      <c r="B446" s="695"/>
      <c r="C446" s="719">
        <f>+'Marketing Digital Comms'!C23</f>
        <v>0</v>
      </c>
      <c r="D446" s="719">
        <f>+'Marketing Digital Comms'!D23</f>
        <v>0</v>
      </c>
      <c r="E446" s="733">
        <f>+'Marketing Digital Comms'!G23</f>
        <v>0</v>
      </c>
      <c r="F446" s="722"/>
      <c r="G446" s="722"/>
      <c r="H446" s="722"/>
      <c r="I446" s="722"/>
      <c r="J446" s="723">
        <f>+E446-F446-G446-I446</f>
        <v>0</v>
      </c>
      <c r="P446" s="693">
        <f t="shared" si="28"/>
        <v>1</v>
      </c>
    </row>
    <row r="447" spans="1:16" x14ac:dyDescent="0.4">
      <c r="A447" s="694"/>
      <c r="B447" s="695"/>
      <c r="C447" s="719">
        <f>+'Marketing Digital Comms'!C24</f>
        <v>0</v>
      </c>
      <c r="D447" s="719">
        <f>+'Marketing Digital Comms'!D24</f>
        <v>0</v>
      </c>
      <c r="E447" s="733">
        <f>+'Marketing Digital Comms'!G24</f>
        <v>0</v>
      </c>
      <c r="F447" s="722"/>
      <c r="G447" s="722"/>
      <c r="H447" s="722"/>
      <c r="I447" s="722"/>
      <c r="J447" s="723">
        <f>+E447-F447-G447-I447</f>
        <v>0</v>
      </c>
      <c r="P447" s="693">
        <f t="shared" si="28"/>
        <v>1</v>
      </c>
    </row>
    <row r="448" spans="1:16" x14ac:dyDescent="0.4">
      <c r="A448" s="694"/>
      <c r="B448" s="695" t="str">
        <f>+B443</f>
        <v>ZK109.K271.Analysis code</v>
      </c>
      <c r="C448" s="719">
        <f>+'Marketing Digital Comms'!C25</f>
        <v>0</v>
      </c>
      <c r="D448" s="719">
        <f>+'Marketing Digital Comms'!D25</f>
        <v>0</v>
      </c>
      <c r="E448" s="733">
        <f>+'Marketing Digital Comms'!G25</f>
        <v>0</v>
      </c>
      <c r="F448" s="715"/>
      <c r="G448" s="715"/>
      <c r="H448" s="715"/>
      <c r="I448" s="715"/>
      <c r="J448" s="723">
        <f>+E448-F448-G448-I448</f>
        <v>0</v>
      </c>
      <c r="P448" s="693">
        <f t="shared" si="28"/>
        <v>1</v>
      </c>
    </row>
    <row r="449" spans="1:16" x14ac:dyDescent="0.4">
      <c r="A449" s="734"/>
      <c r="B449" s="735"/>
      <c r="C449" s="738" t="s">
        <v>297</v>
      </c>
      <c r="D449" s="738"/>
      <c r="E449" s="733"/>
      <c r="F449" s="715">
        <f>+IFERROR(VLOOKUP($B448,'[1]Sum table'!$A:$E,4,FALSE),0)</f>
        <v>0</v>
      </c>
      <c r="G449" s="715">
        <f>+IFERROR(VLOOKUP($B448,'[1]Sum table'!$A:$E,5,FALSE),0)</f>
        <v>0</v>
      </c>
      <c r="H449" s="715"/>
      <c r="I449" s="715">
        <f>+IFERROR(VLOOKUP($B448,'[1]Sum table'!$A:$F,6,FALSE),0)</f>
        <v>0</v>
      </c>
      <c r="J449" s="716"/>
      <c r="P449" s="693">
        <f t="shared" si="28"/>
        <v>1</v>
      </c>
    </row>
    <row r="450" spans="1:16" x14ac:dyDescent="0.4">
      <c r="A450" s="717" t="s">
        <v>192</v>
      </c>
      <c r="B450" s="710" t="str">
        <f>+'Marketing Digital Comms'!B27</f>
        <v>ZK109.K138.Analysis code</v>
      </c>
      <c r="C450" s="711" t="s">
        <v>193</v>
      </c>
      <c r="D450" s="711"/>
      <c r="E450" s="712">
        <f>SUM(E451:E456)</f>
        <v>0</v>
      </c>
      <c r="F450" s="713"/>
      <c r="G450" s="713"/>
      <c r="H450" s="713">
        <f>+E450-F450-G450</f>
        <v>0</v>
      </c>
      <c r="I450" s="713"/>
      <c r="J450" s="714">
        <f>+H450-I450</f>
        <v>0</v>
      </c>
      <c r="P450" s="693">
        <f t="shared" si="28"/>
        <v>1</v>
      </c>
    </row>
    <row r="451" spans="1:16" x14ac:dyDescent="0.4">
      <c r="A451" s="694"/>
      <c r="B451" s="695"/>
      <c r="C451" s="719">
        <f>+'Marketing Digital Comms'!C28</f>
        <v>0</v>
      </c>
      <c r="D451" s="719">
        <f>+'Marketing Digital Comms'!D28</f>
        <v>0</v>
      </c>
      <c r="E451" s="733">
        <f>+'Marketing Digital Comms'!G28</f>
        <v>0</v>
      </c>
      <c r="F451" s="715"/>
      <c r="G451" s="715"/>
      <c r="H451" s="715"/>
      <c r="I451" s="715"/>
      <c r="J451" s="723">
        <f>+E451-F451-G451-I451</f>
        <v>0</v>
      </c>
      <c r="P451" s="693">
        <f t="shared" si="28"/>
        <v>1</v>
      </c>
    </row>
    <row r="452" spans="1:16" x14ac:dyDescent="0.4">
      <c r="A452" s="698"/>
      <c r="B452" s="699"/>
      <c r="C452" s="719">
        <f>+'Marketing Digital Comms'!C29</f>
        <v>0</v>
      </c>
      <c r="D452" s="719">
        <f>+'Marketing Digital Comms'!D29</f>
        <v>0</v>
      </c>
      <c r="E452" s="733">
        <f>+'Marketing Digital Comms'!G29</f>
        <v>0</v>
      </c>
      <c r="F452" s="722"/>
      <c r="G452" s="722"/>
      <c r="H452" s="722"/>
      <c r="I452" s="722"/>
      <c r="J452" s="723">
        <f>+E452-F452-G452-I452</f>
        <v>0</v>
      </c>
      <c r="P452" s="693">
        <f t="shared" si="28"/>
        <v>1</v>
      </c>
    </row>
    <row r="453" spans="1:16" x14ac:dyDescent="0.4">
      <c r="A453" s="698"/>
      <c r="B453" s="699"/>
      <c r="C453" s="719">
        <f>+'Marketing Digital Comms'!C30</f>
        <v>0</v>
      </c>
      <c r="D453" s="719">
        <f>+'Marketing Digital Comms'!D30</f>
        <v>0</v>
      </c>
      <c r="E453" s="733">
        <f>+'Marketing Digital Comms'!G30</f>
        <v>0</v>
      </c>
      <c r="F453" s="722"/>
      <c r="G453" s="722"/>
      <c r="H453" s="722"/>
      <c r="I453" s="722"/>
      <c r="J453" s="723">
        <f>+E453-F453-G453-I453</f>
        <v>0</v>
      </c>
      <c r="P453" s="693">
        <f t="shared" si="28"/>
        <v>1</v>
      </c>
    </row>
    <row r="454" spans="1:16" x14ac:dyDescent="0.4">
      <c r="A454" s="694"/>
      <c r="B454" s="695"/>
      <c r="C454" s="719">
        <f>+'Marketing Digital Comms'!C31</f>
        <v>0</v>
      </c>
      <c r="D454" s="719">
        <f>+'Marketing Digital Comms'!D31</f>
        <v>0</v>
      </c>
      <c r="E454" s="733">
        <f>+'Marketing Digital Comms'!G31</f>
        <v>0</v>
      </c>
      <c r="F454" s="722"/>
      <c r="G454" s="722"/>
      <c r="H454" s="722"/>
      <c r="I454" s="722"/>
      <c r="J454" s="723">
        <f>+E454-F454-G454-I454</f>
        <v>0</v>
      </c>
      <c r="P454" s="693">
        <f t="shared" si="28"/>
        <v>1</v>
      </c>
    </row>
    <row r="455" spans="1:16" x14ac:dyDescent="0.4">
      <c r="A455" s="698"/>
      <c r="B455" s="699" t="str">
        <f>+B450</f>
        <v>ZK109.K138.Analysis code</v>
      </c>
      <c r="C455" s="719">
        <f>+'Marketing Digital Comms'!C32</f>
        <v>0</v>
      </c>
      <c r="D455" s="719">
        <f>+'Marketing Digital Comms'!D32</f>
        <v>0</v>
      </c>
      <c r="E455" s="733">
        <f>+'Marketing Digital Comms'!G32</f>
        <v>0</v>
      </c>
      <c r="F455" s="722"/>
      <c r="G455" s="722"/>
      <c r="H455" s="722"/>
      <c r="I455" s="722"/>
      <c r="J455" s="723">
        <f>+E455-F455-G455-I455</f>
        <v>0</v>
      </c>
      <c r="P455" s="693">
        <f t="shared" si="28"/>
        <v>1</v>
      </c>
    </row>
    <row r="456" spans="1:16" x14ac:dyDescent="0.4">
      <c r="A456" s="734"/>
      <c r="B456" s="735"/>
      <c r="C456" s="738" t="s">
        <v>297</v>
      </c>
      <c r="D456" s="738"/>
      <c r="E456" s="733"/>
      <c r="F456" s="715">
        <f>+IFERROR(VLOOKUP($B455,'[1]Sum table'!$A:$E,4,FALSE),0)</f>
        <v>0</v>
      </c>
      <c r="G456" s="715">
        <f>+IFERROR(VLOOKUP($B455,'[1]Sum table'!$A:$E,5,FALSE),0)</f>
        <v>0</v>
      </c>
      <c r="H456" s="715"/>
      <c r="I456" s="715">
        <f>+IFERROR(VLOOKUP($B455,'[1]Sum table'!$A:$F,6,FALSE),0)</f>
        <v>0</v>
      </c>
      <c r="J456" s="716"/>
      <c r="P456" s="693">
        <f t="shared" si="28"/>
        <v>1</v>
      </c>
    </row>
    <row r="457" spans="1:16" x14ac:dyDescent="0.4">
      <c r="A457" s="717" t="s">
        <v>194</v>
      </c>
      <c r="B457" s="710" t="str">
        <f>+'Marketing Digital Comms'!B34</f>
        <v>ZK109.K158.Analysis code</v>
      </c>
      <c r="C457" s="711" t="s">
        <v>196</v>
      </c>
      <c r="D457" s="711"/>
      <c r="E457" s="712">
        <f>SUM(E458:E460)</f>
        <v>0</v>
      </c>
      <c r="F457" s="713">
        <f>SUM(F458:F460)</f>
        <v>0</v>
      </c>
      <c r="G457" s="713">
        <f>SUM(G458:G460)</f>
        <v>0</v>
      </c>
      <c r="H457" s="713">
        <f>+E457-F457-G457</f>
        <v>0</v>
      </c>
      <c r="I457" s="713">
        <f>SUM(I458:I460)</f>
        <v>0</v>
      </c>
      <c r="J457" s="714">
        <f>+H457-I457</f>
        <v>0</v>
      </c>
      <c r="P457" s="693">
        <f t="shared" si="28"/>
        <v>1</v>
      </c>
    </row>
    <row r="458" spans="1:16" x14ac:dyDescent="0.4">
      <c r="A458" s="698"/>
      <c r="B458" s="699"/>
      <c r="C458" s="719">
        <f>+'Marketing Digital Comms'!C35</f>
        <v>0</v>
      </c>
      <c r="D458" s="719">
        <f>+'Marketing Digital Comms'!D35</f>
        <v>0</v>
      </c>
      <c r="E458" s="733">
        <f>+'Marketing Digital Comms'!G35</f>
        <v>0</v>
      </c>
      <c r="F458" s="715"/>
      <c r="G458" s="715"/>
      <c r="H458" s="715"/>
      <c r="I458" s="715"/>
      <c r="J458" s="723">
        <f>+E458-F458-G458-I458</f>
        <v>0</v>
      </c>
      <c r="P458" s="693">
        <f t="shared" si="28"/>
        <v>1</v>
      </c>
    </row>
    <row r="459" spans="1:16" x14ac:dyDescent="0.4">
      <c r="A459" s="698"/>
      <c r="B459" s="699" t="str">
        <f>+B457</f>
        <v>ZK109.K158.Analysis code</v>
      </c>
      <c r="C459" s="719">
        <f>+'Marketing Digital Comms'!C36</f>
        <v>0</v>
      </c>
      <c r="D459" s="719">
        <f>+'Marketing Digital Comms'!D36</f>
        <v>0</v>
      </c>
      <c r="E459" s="733">
        <f>+'Marketing Digital Comms'!G36</f>
        <v>0</v>
      </c>
      <c r="F459" s="715"/>
      <c r="G459" s="715"/>
      <c r="H459" s="715"/>
      <c r="I459" s="715"/>
      <c r="J459" s="723">
        <f>+E459-F459-G459-I459</f>
        <v>0</v>
      </c>
      <c r="P459" s="693">
        <f t="shared" si="28"/>
        <v>1</v>
      </c>
    </row>
    <row r="460" spans="1:16" x14ac:dyDescent="0.4">
      <c r="A460" s="694"/>
      <c r="B460" s="695"/>
      <c r="C460" s="738" t="s">
        <v>297</v>
      </c>
      <c r="D460" s="738"/>
      <c r="E460" s="733"/>
      <c r="F460" s="715">
        <f>+IFERROR(VLOOKUP($B459,'[1]Sum table'!$A:$E,4,FALSE),0)</f>
        <v>0</v>
      </c>
      <c r="G460" s="715">
        <f>+IFERROR(VLOOKUP($B459,'[1]Sum table'!$A:$E,5,FALSE),0)</f>
        <v>0</v>
      </c>
      <c r="H460" s="715"/>
      <c r="I460" s="715">
        <f>+IFERROR(VLOOKUP($B459,'[1]Sum table'!$A:$F,6,FALSE),0)</f>
        <v>0</v>
      </c>
      <c r="J460" s="716"/>
      <c r="P460" s="693">
        <f t="shared" si="28"/>
        <v>1</v>
      </c>
    </row>
    <row r="461" spans="1:16" x14ac:dyDescent="0.4">
      <c r="A461" s="717" t="s">
        <v>195</v>
      </c>
      <c r="B461" s="710" t="str">
        <f>+'Marketing Digital Comms'!B38</f>
        <v>ZK109.K159.Analysis code</v>
      </c>
      <c r="C461" s="711" t="s">
        <v>197</v>
      </c>
      <c r="D461" s="711"/>
      <c r="E461" s="712">
        <f>SUM(E462:E463)</f>
        <v>0</v>
      </c>
      <c r="F461" s="713">
        <f>SUM(F462:F463)</f>
        <v>0</v>
      </c>
      <c r="G461" s="713">
        <f>SUM(G462:G463)</f>
        <v>0</v>
      </c>
      <c r="H461" s="713">
        <f>+E461-F461-G461</f>
        <v>0</v>
      </c>
      <c r="I461" s="713">
        <f>SUM(I462:I463)</f>
        <v>0</v>
      </c>
      <c r="J461" s="714">
        <f>+H461-I461</f>
        <v>0</v>
      </c>
      <c r="P461" s="693">
        <f t="shared" si="28"/>
        <v>1</v>
      </c>
    </row>
    <row r="462" spans="1:16" x14ac:dyDescent="0.4">
      <c r="A462" s="694"/>
      <c r="B462" s="695" t="str">
        <f>+B461</f>
        <v>ZK109.K159.Analysis code</v>
      </c>
      <c r="C462" s="719">
        <f>+'Marketing Digital Comms'!C39</f>
        <v>0</v>
      </c>
      <c r="D462" s="719">
        <f>+'Marketing Digital Comms'!D39</f>
        <v>0</v>
      </c>
      <c r="E462" s="733">
        <f>+'Marketing Digital Comms'!G39</f>
        <v>0</v>
      </c>
      <c r="F462" s="715"/>
      <c r="G462" s="715"/>
      <c r="H462" s="715"/>
      <c r="I462" s="715"/>
      <c r="J462" s="723">
        <f>+E462-F462-G462-I462</f>
        <v>0</v>
      </c>
      <c r="P462" s="693">
        <f t="shared" si="28"/>
        <v>1</v>
      </c>
    </row>
    <row r="463" spans="1:16" x14ac:dyDescent="0.4">
      <c r="A463" s="694"/>
      <c r="B463" s="695"/>
      <c r="C463" s="738" t="s">
        <v>297</v>
      </c>
      <c r="D463" s="738"/>
      <c r="E463" s="733"/>
      <c r="F463" s="715">
        <f>+IFERROR(VLOOKUP($B462,'[1]Sum table'!$A:$E,4,FALSE),0)</f>
        <v>0</v>
      </c>
      <c r="G463" s="715">
        <f>+IFERROR(VLOOKUP($B462,'[1]Sum table'!$A:$E,5,FALSE),0)</f>
        <v>0</v>
      </c>
      <c r="H463" s="715"/>
      <c r="I463" s="715">
        <f>+IFERROR(VLOOKUP($B462,'[1]Sum table'!$A:$F,6,FALSE),0)</f>
        <v>0</v>
      </c>
      <c r="J463" s="716"/>
      <c r="P463" s="693">
        <f t="shared" si="28"/>
        <v>1</v>
      </c>
    </row>
    <row r="464" spans="1:16" x14ac:dyDescent="0.4">
      <c r="A464" s="717" t="s">
        <v>198</v>
      </c>
      <c r="B464" s="710" t="str">
        <f>+'Marketing Digital Comms'!B41</f>
        <v>ZK109.K272.Analysis code</v>
      </c>
      <c r="C464" s="711" t="s">
        <v>199</v>
      </c>
      <c r="D464" s="711"/>
      <c r="E464" s="712">
        <f>SUM(E465:E466)</f>
        <v>0</v>
      </c>
      <c r="F464" s="713">
        <f>SUM(F465:F466)</f>
        <v>0</v>
      </c>
      <c r="G464" s="713">
        <f>SUM(G465:G466)</f>
        <v>0</v>
      </c>
      <c r="H464" s="713">
        <f>+E464-F464-G464</f>
        <v>0</v>
      </c>
      <c r="I464" s="713">
        <f>SUM(I465:I466)</f>
        <v>0</v>
      </c>
      <c r="J464" s="714">
        <f>+H464-I464</f>
        <v>0</v>
      </c>
      <c r="P464" s="693">
        <f t="shared" si="28"/>
        <v>1</v>
      </c>
    </row>
    <row r="465" spans="1:16" x14ac:dyDescent="0.4">
      <c r="A465" s="698"/>
      <c r="B465" s="699" t="str">
        <f>+B464</f>
        <v>ZK109.K272.Analysis code</v>
      </c>
      <c r="C465" s="719">
        <f>+'Marketing Digital Comms'!C42</f>
        <v>0</v>
      </c>
      <c r="D465" s="719">
        <f>+'Marketing Digital Comms'!D42</f>
        <v>0</v>
      </c>
      <c r="E465" s="733">
        <f>+'Marketing Digital Comms'!G42</f>
        <v>0</v>
      </c>
      <c r="F465" s="715"/>
      <c r="G465" s="715"/>
      <c r="H465" s="715"/>
      <c r="I465" s="715"/>
      <c r="J465" s="723">
        <f>+E465-F465-G465-I465</f>
        <v>0</v>
      </c>
      <c r="P465" s="693">
        <f t="shared" si="28"/>
        <v>1</v>
      </c>
    </row>
    <row r="466" spans="1:16" x14ac:dyDescent="0.4">
      <c r="A466" s="694"/>
      <c r="B466" s="695"/>
      <c r="C466" s="738" t="s">
        <v>297</v>
      </c>
      <c r="D466" s="738"/>
      <c r="E466" s="733"/>
      <c r="F466" s="715">
        <f>+IFERROR(VLOOKUP($B465,'[1]Sum table'!$A:$E,4,FALSE),0)</f>
        <v>0</v>
      </c>
      <c r="G466" s="715">
        <f>+IFERROR(VLOOKUP($B465,'[1]Sum table'!$A:$E,5,FALSE),0)</f>
        <v>0</v>
      </c>
      <c r="H466" s="715"/>
      <c r="I466" s="715">
        <f>+IFERROR(VLOOKUP($B465,'[1]Sum table'!$A:$F,6,FALSE),0)</f>
        <v>0</v>
      </c>
      <c r="J466" s="716"/>
      <c r="P466" s="693">
        <f t="shared" si="28"/>
        <v>1</v>
      </c>
    </row>
    <row r="467" spans="1:16" x14ac:dyDescent="0.4">
      <c r="A467" s="717" t="s">
        <v>200</v>
      </c>
      <c r="B467" s="710" t="str">
        <f>+'Marketing Digital Comms'!B44</f>
        <v>ZK109.K273.Analysis code</v>
      </c>
      <c r="C467" s="711" t="s">
        <v>201</v>
      </c>
      <c r="D467" s="711"/>
      <c r="E467" s="712">
        <f>SUM(E468:E469)</f>
        <v>0</v>
      </c>
      <c r="F467" s="713">
        <f>SUM(F468:F469)</f>
        <v>0</v>
      </c>
      <c r="G467" s="713">
        <f>SUM(G468:G469)</f>
        <v>0</v>
      </c>
      <c r="H467" s="713">
        <f>+E467-F467-G467</f>
        <v>0</v>
      </c>
      <c r="I467" s="713">
        <f>SUM(I468:I469)</f>
        <v>0</v>
      </c>
      <c r="J467" s="714">
        <f>+H467-I467</f>
        <v>0</v>
      </c>
      <c r="P467" s="693">
        <f t="shared" si="28"/>
        <v>1</v>
      </c>
    </row>
    <row r="468" spans="1:16" x14ac:dyDescent="0.4">
      <c r="A468" s="698"/>
      <c r="B468" s="699" t="str">
        <f>+B467</f>
        <v>ZK109.K273.Analysis code</v>
      </c>
      <c r="C468" s="719">
        <f>+'Marketing Digital Comms'!C45</f>
        <v>0</v>
      </c>
      <c r="D468" s="719">
        <f>+'Marketing Digital Comms'!D45</f>
        <v>0</v>
      </c>
      <c r="E468" s="733">
        <f>+'Marketing Digital Comms'!G45</f>
        <v>0</v>
      </c>
      <c r="F468" s="715"/>
      <c r="G468" s="715"/>
      <c r="H468" s="715"/>
      <c r="I468" s="715"/>
      <c r="J468" s="723">
        <f>+E468-F468-G468-I468</f>
        <v>0</v>
      </c>
      <c r="P468" s="693">
        <f t="shared" si="28"/>
        <v>1</v>
      </c>
    </row>
    <row r="469" spans="1:16" x14ac:dyDescent="0.4">
      <c r="A469" s="694"/>
      <c r="B469" s="695"/>
      <c r="C469" s="738" t="s">
        <v>297</v>
      </c>
      <c r="D469" s="738"/>
      <c r="E469" s="733"/>
      <c r="F469" s="715">
        <f>+IFERROR(VLOOKUP($B468,'[1]Sum table'!$A:$E,4,FALSE),0)</f>
        <v>0</v>
      </c>
      <c r="G469" s="715">
        <f>+IFERROR(VLOOKUP($B468,'[1]Sum table'!$A:$E,5,FALSE),0)</f>
        <v>0</v>
      </c>
      <c r="H469" s="715"/>
      <c r="I469" s="715">
        <f>+IFERROR(VLOOKUP($B468,'[1]Sum table'!$A:$F,6,FALSE),0)</f>
        <v>0</v>
      </c>
      <c r="J469" s="716"/>
      <c r="P469" s="693">
        <f t="shared" si="28"/>
        <v>1</v>
      </c>
    </row>
    <row r="470" spans="1:16" x14ac:dyDescent="0.4">
      <c r="A470" s="717" t="s">
        <v>202</v>
      </c>
      <c r="B470" s="710" t="str">
        <f>+'Marketing Digital Comms'!B47</f>
        <v>ZK109.K274.Analysis code</v>
      </c>
      <c r="C470" s="711" t="s">
        <v>203</v>
      </c>
      <c r="D470" s="711"/>
      <c r="E470" s="712">
        <f>SUM(E471:E472)</f>
        <v>0</v>
      </c>
      <c r="F470" s="713">
        <f>SUM(F471:F472)</f>
        <v>0</v>
      </c>
      <c r="G470" s="713">
        <f>SUM(G471:G472)</f>
        <v>0</v>
      </c>
      <c r="H470" s="713">
        <f>+E470-F470-G470</f>
        <v>0</v>
      </c>
      <c r="I470" s="713">
        <f>SUM(I471:I472)</f>
        <v>0</v>
      </c>
      <c r="J470" s="714">
        <f>+H470-I470</f>
        <v>0</v>
      </c>
      <c r="P470" s="693">
        <f t="shared" si="28"/>
        <v>1</v>
      </c>
    </row>
    <row r="471" spans="1:16" x14ac:dyDescent="0.4">
      <c r="A471" s="698"/>
      <c r="B471" s="699" t="str">
        <f>+B470</f>
        <v>ZK109.K274.Analysis code</v>
      </c>
      <c r="C471" s="719">
        <f>+'Marketing Digital Comms'!C48</f>
        <v>0</v>
      </c>
      <c r="D471" s="719">
        <f>+'Marketing Digital Comms'!D48</f>
        <v>0</v>
      </c>
      <c r="E471" s="733">
        <f>+'Marketing Digital Comms'!G48</f>
        <v>0</v>
      </c>
      <c r="F471" s="715"/>
      <c r="G471" s="715"/>
      <c r="H471" s="715"/>
      <c r="I471" s="715"/>
      <c r="J471" s="723">
        <f>+E471-F471-G471-I471</f>
        <v>0</v>
      </c>
      <c r="P471" s="693">
        <f t="shared" si="28"/>
        <v>1</v>
      </c>
    </row>
    <row r="472" spans="1:16" x14ac:dyDescent="0.4">
      <c r="A472" s="694"/>
      <c r="B472" s="695"/>
      <c r="C472" s="738" t="s">
        <v>297</v>
      </c>
      <c r="D472" s="738"/>
      <c r="E472" s="733"/>
      <c r="F472" s="715">
        <f>+IFERROR(VLOOKUP($B471,'[1]Sum table'!$A:$E,4,FALSE),0)</f>
        <v>0</v>
      </c>
      <c r="G472" s="715">
        <f>+IFERROR(VLOOKUP($B471,'[1]Sum table'!$A:$E,5,FALSE),0)</f>
        <v>0</v>
      </c>
      <c r="H472" s="715"/>
      <c r="I472" s="715">
        <f>+IFERROR(VLOOKUP($B471,'[1]Sum table'!$A:$F,6,FALSE),0)</f>
        <v>0</v>
      </c>
      <c r="J472" s="716"/>
      <c r="P472" s="693">
        <f t="shared" si="28"/>
        <v>1</v>
      </c>
    </row>
    <row r="473" spans="1:16" x14ac:dyDescent="0.4">
      <c r="A473" s="717" t="s">
        <v>204</v>
      </c>
      <c r="B473" s="710" t="str">
        <f>+'Education &amp; Community'!B8</f>
        <v>ZK110.K278.Analysis code</v>
      </c>
      <c r="C473" s="711" t="s">
        <v>205</v>
      </c>
      <c r="D473" s="711"/>
      <c r="E473" s="712">
        <f>SUM(E474:E485)</f>
        <v>0</v>
      </c>
      <c r="F473" s="713">
        <f>SUM(F474:F485)</f>
        <v>0</v>
      </c>
      <c r="G473" s="713">
        <f>SUM(G474:G485)</f>
        <v>0</v>
      </c>
      <c r="H473" s="713">
        <f>+E473-F473-G473</f>
        <v>0</v>
      </c>
      <c r="I473" s="713">
        <f>SUM(I474:I485)</f>
        <v>0</v>
      </c>
      <c r="J473" s="714">
        <f>+H473-I473</f>
        <v>0</v>
      </c>
      <c r="P473" s="693">
        <f t="shared" si="28"/>
        <v>1</v>
      </c>
    </row>
    <row r="474" spans="1:16" x14ac:dyDescent="0.4">
      <c r="A474" s="694"/>
      <c r="B474" s="695"/>
      <c r="C474" s="719">
        <f>+'Education &amp; Community'!C9</f>
        <v>0</v>
      </c>
      <c r="D474" s="719">
        <f>+'Education &amp; Community'!D9</f>
        <v>0</v>
      </c>
      <c r="E474" s="733">
        <f>+'Education &amp; Community'!G9</f>
        <v>0</v>
      </c>
      <c r="F474" s="715"/>
      <c r="G474" s="715"/>
      <c r="H474" s="715"/>
      <c r="I474" s="715"/>
      <c r="J474" s="723">
        <f t="shared" ref="J474:J484" si="30">+E474-F474-G474-I474</f>
        <v>0</v>
      </c>
      <c r="P474" s="693">
        <f t="shared" si="28"/>
        <v>1</v>
      </c>
    </row>
    <row r="475" spans="1:16" x14ac:dyDescent="0.4">
      <c r="A475" s="694"/>
      <c r="B475" s="695"/>
      <c r="C475" s="719">
        <f>+'Education &amp; Community'!C10</f>
        <v>0</v>
      </c>
      <c r="D475" s="719">
        <f>+'Education &amp; Community'!D10</f>
        <v>0</v>
      </c>
      <c r="E475" s="733">
        <f>+'Education &amp; Community'!G10</f>
        <v>0</v>
      </c>
      <c r="F475" s="715"/>
      <c r="G475" s="715"/>
      <c r="H475" s="715"/>
      <c r="I475" s="715"/>
      <c r="J475" s="723">
        <f t="shared" si="30"/>
        <v>0</v>
      </c>
      <c r="P475" s="693">
        <f t="shared" si="28"/>
        <v>1</v>
      </c>
    </row>
    <row r="476" spans="1:16" x14ac:dyDescent="0.4">
      <c r="A476" s="694"/>
      <c r="B476" s="695"/>
      <c r="C476" s="719">
        <f>+'Education &amp; Community'!C11</f>
        <v>0</v>
      </c>
      <c r="D476" s="719">
        <f>+'Education &amp; Community'!D11</f>
        <v>0</v>
      </c>
      <c r="E476" s="733">
        <f>+'Education &amp; Community'!G11</f>
        <v>0</v>
      </c>
      <c r="F476" s="715"/>
      <c r="G476" s="715"/>
      <c r="H476" s="715"/>
      <c r="I476" s="715"/>
      <c r="J476" s="723">
        <f t="shared" si="30"/>
        <v>0</v>
      </c>
      <c r="P476" s="693">
        <f t="shared" si="28"/>
        <v>1</v>
      </c>
    </row>
    <row r="477" spans="1:16" x14ac:dyDescent="0.4">
      <c r="A477" s="694"/>
      <c r="B477" s="695"/>
      <c r="C477" s="719">
        <f>+'Education &amp; Community'!C12</f>
        <v>0</v>
      </c>
      <c r="D477" s="719">
        <f>+'Education &amp; Community'!D12</f>
        <v>0</v>
      </c>
      <c r="E477" s="733">
        <f>+'Education &amp; Community'!G12</f>
        <v>0</v>
      </c>
      <c r="F477" s="715"/>
      <c r="G477" s="715"/>
      <c r="H477" s="715"/>
      <c r="I477" s="715"/>
      <c r="J477" s="723">
        <f t="shared" si="30"/>
        <v>0</v>
      </c>
      <c r="P477" s="693">
        <f t="shared" ref="P477:P540" si="31">+IF(SUM(E477:I477)=0,1,0)</f>
        <v>1</v>
      </c>
    </row>
    <row r="478" spans="1:16" x14ac:dyDescent="0.4">
      <c r="A478" s="694"/>
      <c r="B478" s="695"/>
      <c r="C478" s="719">
        <f>+'Education &amp; Community'!C13</f>
        <v>0</v>
      </c>
      <c r="D478" s="719">
        <f>+'Education &amp; Community'!D13</f>
        <v>0</v>
      </c>
      <c r="E478" s="733">
        <f>+'Education &amp; Community'!G13</f>
        <v>0</v>
      </c>
      <c r="F478" s="715"/>
      <c r="G478" s="715"/>
      <c r="H478" s="715"/>
      <c r="I478" s="715"/>
      <c r="J478" s="723">
        <f t="shared" si="30"/>
        <v>0</v>
      </c>
      <c r="P478" s="693">
        <f t="shared" si="31"/>
        <v>1</v>
      </c>
    </row>
    <row r="479" spans="1:16" x14ac:dyDescent="0.4">
      <c r="A479" s="694"/>
      <c r="B479" s="695"/>
      <c r="C479" s="719">
        <f>+'Education &amp; Community'!C14</f>
        <v>0</v>
      </c>
      <c r="D479" s="719">
        <f>+'Education &amp; Community'!D14</f>
        <v>0</v>
      </c>
      <c r="E479" s="733">
        <f>+'Education &amp; Community'!G14</f>
        <v>0</v>
      </c>
      <c r="F479" s="715"/>
      <c r="G479" s="715"/>
      <c r="H479" s="715"/>
      <c r="I479" s="715"/>
      <c r="J479" s="723">
        <f t="shared" si="30"/>
        <v>0</v>
      </c>
      <c r="P479" s="693">
        <f t="shared" si="31"/>
        <v>1</v>
      </c>
    </row>
    <row r="480" spans="1:16" x14ac:dyDescent="0.4">
      <c r="A480" s="694"/>
      <c r="B480" s="695"/>
      <c r="C480" s="719">
        <f>+'Education &amp; Community'!C15</f>
        <v>0</v>
      </c>
      <c r="D480" s="719">
        <f>+'Education &amp; Community'!D15</f>
        <v>0</v>
      </c>
      <c r="E480" s="733">
        <f>+'Education &amp; Community'!G15</f>
        <v>0</v>
      </c>
      <c r="F480" s="715"/>
      <c r="G480" s="715"/>
      <c r="H480" s="715"/>
      <c r="I480" s="715"/>
      <c r="J480" s="723">
        <f t="shared" si="30"/>
        <v>0</v>
      </c>
      <c r="P480" s="693">
        <f t="shared" si="31"/>
        <v>1</v>
      </c>
    </row>
    <row r="481" spans="1:16" x14ac:dyDescent="0.4">
      <c r="A481" s="694"/>
      <c r="B481" s="695"/>
      <c r="C481" s="719">
        <f>+'Education &amp; Community'!C16</f>
        <v>0</v>
      </c>
      <c r="D481" s="719">
        <f>+'Education &amp; Community'!D16</f>
        <v>0</v>
      </c>
      <c r="E481" s="733">
        <f>+'Education &amp; Community'!G16</f>
        <v>0</v>
      </c>
      <c r="F481" s="715"/>
      <c r="G481" s="715"/>
      <c r="H481" s="715"/>
      <c r="I481" s="715"/>
      <c r="J481" s="723">
        <f t="shared" si="30"/>
        <v>0</v>
      </c>
      <c r="P481" s="693">
        <f t="shared" si="31"/>
        <v>1</v>
      </c>
    </row>
    <row r="482" spans="1:16" x14ac:dyDescent="0.4">
      <c r="A482" s="694"/>
      <c r="B482" s="695"/>
      <c r="C482" s="719">
        <f>+'Education &amp; Community'!C17</f>
        <v>0</v>
      </c>
      <c r="D482" s="719">
        <f>+'Education &amp; Community'!D17</f>
        <v>0</v>
      </c>
      <c r="E482" s="733">
        <f>+'Education &amp; Community'!G17</f>
        <v>0</v>
      </c>
      <c r="F482" s="715"/>
      <c r="G482" s="715"/>
      <c r="H482" s="715"/>
      <c r="I482" s="715"/>
      <c r="J482" s="723">
        <f t="shared" si="30"/>
        <v>0</v>
      </c>
      <c r="P482" s="693">
        <f t="shared" si="31"/>
        <v>1</v>
      </c>
    </row>
    <row r="483" spans="1:16" x14ac:dyDescent="0.4">
      <c r="A483" s="694"/>
      <c r="B483" s="695"/>
      <c r="C483" s="719">
        <f>+'Education &amp; Community'!C18</f>
        <v>0</v>
      </c>
      <c r="D483" s="719">
        <f>+'Education &amp; Community'!D18</f>
        <v>0</v>
      </c>
      <c r="E483" s="733">
        <f>+'Education &amp; Community'!G18</f>
        <v>0</v>
      </c>
      <c r="F483" s="715"/>
      <c r="G483" s="715"/>
      <c r="H483" s="715"/>
      <c r="I483" s="715"/>
      <c r="J483" s="723">
        <f t="shared" si="30"/>
        <v>0</v>
      </c>
      <c r="P483" s="693">
        <f t="shared" si="31"/>
        <v>1</v>
      </c>
    </row>
    <row r="484" spans="1:16" x14ac:dyDescent="0.4">
      <c r="A484" s="694"/>
      <c r="B484" s="695" t="str">
        <f>+B473</f>
        <v>ZK110.K278.Analysis code</v>
      </c>
      <c r="C484" s="719">
        <f>+'Education &amp; Community'!C19</f>
        <v>0</v>
      </c>
      <c r="D484" s="719">
        <f>+'Education &amp; Community'!D19</f>
        <v>0</v>
      </c>
      <c r="E484" s="733">
        <f>+'Education &amp; Community'!G19</f>
        <v>0</v>
      </c>
      <c r="F484" s="715"/>
      <c r="G484" s="715"/>
      <c r="H484" s="715"/>
      <c r="I484" s="715"/>
      <c r="J484" s="723">
        <f t="shared" si="30"/>
        <v>0</v>
      </c>
      <c r="P484" s="693">
        <f t="shared" si="31"/>
        <v>1</v>
      </c>
    </row>
    <row r="485" spans="1:16" x14ac:dyDescent="0.4">
      <c r="A485" s="734"/>
      <c r="B485" s="735"/>
      <c r="C485" s="736" t="s">
        <v>297</v>
      </c>
      <c r="D485" s="736"/>
      <c r="E485" s="737"/>
      <c r="F485" s="715">
        <f>+IFERROR(VLOOKUP($B484,'[1]Sum table'!$A:$E,4,FALSE),0)</f>
        <v>0</v>
      </c>
      <c r="G485" s="715">
        <f>+IFERROR(VLOOKUP($B484,'[1]Sum table'!$A:$E,5,FALSE),0)</f>
        <v>0</v>
      </c>
      <c r="H485" s="715"/>
      <c r="I485" s="715">
        <f>+IFERROR(VLOOKUP($B484,'[1]Sum table'!$A:$F,6,FALSE),0)</f>
        <v>0</v>
      </c>
      <c r="J485" s="716"/>
      <c r="P485" s="693">
        <f t="shared" si="31"/>
        <v>1</v>
      </c>
    </row>
    <row r="486" spans="1:16" x14ac:dyDescent="0.4">
      <c r="A486" s="717" t="s">
        <v>206</v>
      </c>
      <c r="B486" s="710" t="str">
        <f>+'Education &amp; Community'!B21</f>
        <v>ZK110.K279.Analysis code</v>
      </c>
      <c r="C486" s="711" t="s">
        <v>207</v>
      </c>
      <c r="D486" s="711"/>
      <c r="E486" s="712">
        <f>SUM(E487:E490)</f>
        <v>0</v>
      </c>
      <c r="F486" s="713">
        <f>SUM(F487:F490)</f>
        <v>0</v>
      </c>
      <c r="G486" s="713">
        <f>SUM(G487:G490)</f>
        <v>0</v>
      </c>
      <c r="H486" s="713">
        <f>+E486-F486-G486</f>
        <v>0</v>
      </c>
      <c r="I486" s="713">
        <f>SUM(I487:I490)</f>
        <v>0</v>
      </c>
      <c r="J486" s="714">
        <f>+H486-I486</f>
        <v>0</v>
      </c>
      <c r="P486" s="693">
        <f t="shared" si="31"/>
        <v>1</v>
      </c>
    </row>
    <row r="487" spans="1:16" x14ac:dyDescent="0.4">
      <c r="A487" s="694"/>
      <c r="B487" s="695"/>
      <c r="C487" s="719">
        <f>+'Education &amp; Community'!C22</f>
        <v>0</v>
      </c>
      <c r="D487" s="719">
        <f>+'Education &amp; Community'!D22</f>
        <v>0</v>
      </c>
      <c r="E487" s="733">
        <f>+'Education &amp; Community'!G22</f>
        <v>0</v>
      </c>
      <c r="F487" s="715">
        <f>+IFERROR(VLOOKUP(#REF!,#REF!,4,FALSE),0)</f>
        <v>0</v>
      </c>
      <c r="G487" s="722"/>
      <c r="H487" s="722"/>
      <c r="I487" s="722"/>
      <c r="J487" s="723">
        <f>+E487-F487-G487-I487</f>
        <v>0</v>
      </c>
      <c r="P487" s="693">
        <f t="shared" si="31"/>
        <v>1</v>
      </c>
    </row>
    <row r="488" spans="1:16" x14ac:dyDescent="0.4">
      <c r="A488" s="694"/>
      <c r="B488" s="695"/>
      <c r="C488" s="719">
        <f>+'Education &amp; Community'!C23</f>
        <v>0</v>
      </c>
      <c r="D488" s="719">
        <f>+'Education &amp; Community'!D23</f>
        <v>0</v>
      </c>
      <c r="E488" s="733">
        <f>+'Education &amp; Community'!G23</f>
        <v>0</v>
      </c>
      <c r="F488" s="722"/>
      <c r="G488" s="722"/>
      <c r="H488" s="722"/>
      <c r="I488" s="722"/>
      <c r="J488" s="723">
        <f>+E488-F488-G488-I488</f>
        <v>0</v>
      </c>
      <c r="P488" s="693">
        <f t="shared" si="31"/>
        <v>1</v>
      </c>
    </row>
    <row r="489" spans="1:16" x14ac:dyDescent="0.4">
      <c r="A489" s="694"/>
      <c r="B489" s="695" t="str">
        <f>+B486</f>
        <v>ZK110.K279.Analysis code</v>
      </c>
      <c r="C489" s="719">
        <f>+'Education &amp; Community'!C24</f>
        <v>0</v>
      </c>
      <c r="D489" s="719">
        <f>+'Education &amp; Community'!D24</f>
        <v>0</v>
      </c>
      <c r="E489" s="733">
        <f>+'Education &amp; Community'!G24</f>
        <v>0</v>
      </c>
      <c r="F489" s="722"/>
      <c r="G489" s="722"/>
      <c r="H489" s="722"/>
      <c r="I489" s="722"/>
      <c r="J489" s="723">
        <f>+E489-F489-G489-I489</f>
        <v>0</v>
      </c>
      <c r="P489" s="693">
        <f t="shared" si="31"/>
        <v>1</v>
      </c>
    </row>
    <row r="490" spans="1:16" x14ac:dyDescent="0.4">
      <c r="A490" s="734"/>
      <c r="B490" s="735"/>
      <c r="C490" s="738" t="s">
        <v>297</v>
      </c>
      <c r="D490" s="738"/>
      <c r="E490" s="733"/>
      <c r="F490" s="715">
        <f>+IFERROR(VLOOKUP($B489,'[1]Sum table'!$A:$E,4,FALSE),0)</f>
        <v>0</v>
      </c>
      <c r="G490" s="715">
        <f>+IFERROR(VLOOKUP($B489,'[1]Sum table'!$A:$E,5,FALSE),0)</f>
        <v>0</v>
      </c>
      <c r="H490" s="715"/>
      <c r="I490" s="715">
        <f>+IFERROR(VLOOKUP($B489,'[1]Sum table'!$A:$F,6,FALSE),0)</f>
        <v>0</v>
      </c>
      <c r="J490" s="716"/>
      <c r="P490" s="693">
        <f t="shared" si="31"/>
        <v>1</v>
      </c>
    </row>
    <row r="491" spans="1:16" x14ac:dyDescent="0.4">
      <c r="A491" s="717" t="s">
        <v>208</v>
      </c>
      <c r="B491" s="710" t="str">
        <f>+'Education &amp; Community'!B26</f>
        <v>ZK110.K280.Analysis code</v>
      </c>
      <c r="C491" s="711" t="s">
        <v>209</v>
      </c>
      <c r="D491" s="711"/>
      <c r="E491" s="712">
        <f>SUM(E492:E496)</f>
        <v>0</v>
      </c>
      <c r="F491" s="713">
        <f>SUM(F492:F496)</f>
        <v>0</v>
      </c>
      <c r="G491" s="713">
        <f>SUM(G492:G496)</f>
        <v>0</v>
      </c>
      <c r="H491" s="713">
        <f>+E491-F491-G491</f>
        <v>0</v>
      </c>
      <c r="I491" s="713">
        <f>SUM(I492:I496)</f>
        <v>0</v>
      </c>
      <c r="J491" s="714">
        <f>+H491-I491</f>
        <v>0</v>
      </c>
      <c r="P491" s="693">
        <f t="shared" si="31"/>
        <v>1</v>
      </c>
    </row>
    <row r="492" spans="1:16" x14ac:dyDescent="0.4">
      <c r="A492" s="694"/>
      <c r="B492" s="695"/>
      <c r="C492" s="719">
        <f>+'Education &amp; Community'!C27</f>
        <v>0</v>
      </c>
      <c r="D492" s="719">
        <f>+'Education &amp; Community'!D27</f>
        <v>0</v>
      </c>
      <c r="E492" s="733">
        <f>+'Education &amp; Community'!G27</f>
        <v>0</v>
      </c>
      <c r="F492" s="715"/>
      <c r="G492" s="715"/>
      <c r="H492" s="715"/>
      <c r="I492" s="715"/>
      <c r="J492" s="723">
        <f>+E492-F492-G492-I492</f>
        <v>0</v>
      </c>
      <c r="P492" s="693">
        <f t="shared" si="31"/>
        <v>1</v>
      </c>
    </row>
    <row r="493" spans="1:16" x14ac:dyDescent="0.4">
      <c r="A493" s="694"/>
      <c r="B493" s="695"/>
      <c r="C493" s="719">
        <f>+'Education &amp; Community'!C28</f>
        <v>0</v>
      </c>
      <c r="D493" s="719">
        <f>+'Education &amp; Community'!D28</f>
        <v>0</v>
      </c>
      <c r="E493" s="733">
        <f>+'Education &amp; Community'!G28</f>
        <v>0</v>
      </c>
      <c r="F493" s="722"/>
      <c r="G493" s="722"/>
      <c r="H493" s="722"/>
      <c r="I493" s="722"/>
      <c r="J493" s="723">
        <f>+E493-F493-G493-I493</f>
        <v>0</v>
      </c>
      <c r="P493" s="693">
        <f t="shared" si="31"/>
        <v>1</v>
      </c>
    </row>
    <row r="494" spans="1:16" x14ac:dyDescent="0.4">
      <c r="A494" s="694"/>
      <c r="B494" s="695"/>
      <c r="C494" s="719">
        <f>+'Education &amp; Community'!C29</f>
        <v>0</v>
      </c>
      <c r="D494" s="719">
        <f>+'Education &amp; Community'!D29</f>
        <v>0</v>
      </c>
      <c r="E494" s="733">
        <f>+'Education &amp; Community'!G29</f>
        <v>0</v>
      </c>
      <c r="F494" s="722"/>
      <c r="G494" s="722"/>
      <c r="H494" s="722"/>
      <c r="I494" s="722"/>
      <c r="J494" s="723">
        <f>+E494-F494-G494-I494</f>
        <v>0</v>
      </c>
      <c r="P494" s="693">
        <f t="shared" si="31"/>
        <v>1</v>
      </c>
    </row>
    <row r="495" spans="1:16" x14ac:dyDescent="0.4">
      <c r="A495" s="694"/>
      <c r="B495" s="695" t="str">
        <f>+B491</f>
        <v>ZK110.K280.Analysis code</v>
      </c>
      <c r="C495" s="719">
        <f>+'Education &amp; Community'!C30</f>
        <v>0</v>
      </c>
      <c r="D495" s="719">
        <f>+'Education &amp; Community'!D30</f>
        <v>0</v>
      </c>
      <c r="E495" s="733">
        <f>+'Education &amp; Community'!G30</f>
        <v>0</v>
      </c>
      <c r="F495" s="722"/>
      <c r="G495" s="722"/>
      <c r="H495" s="722"/>
      <c r="I495" s="722"/>
      <c r="J495" s="723">
        <f>+E495-F495-G495-I495</f>
        <v>0</v>
      </c>
      <c r="P495" s="693">
        <f t="shared" si="31"/>
        <v>1</v>
      </c>
    </row>
    <row r="496" spans="1:16" x14ac:dyDescent="0.4">
      <c r="A496" s="734"/>
      <c r="B496" s="735"/>
      <c r="C496" s="738" t="s">
        <v>297</v>
      </c>
      <c r="D496" s="738"/>
      <c r="E496" s="733"/>
      <c r="F496" s="715">
        <f>+IFERROR(VLOOKUP($B495,'[1]Sum table'!$A:$E,4,FALSE),0)</f>
        <v>0</v>
      </c>
      <c r="G496" s="715">
        <f>+IFERROR(VLOOKUP($B495,'[1]Sum table'!$A:$E,5,FALSE),0)</f>
        <v>0</v>
      </c>
      <c r="H496" s="715"/>
      <c r="I496" s="715">
        <f>+IFERROR(VLOOKUP($B495,'[1]Sum table'!$A:$F,6,FALSE),0)</f>
        <v>0</v>
      </c>
      <c r="J496" s="716"/>
      <c r="P496" s="693">
        <f t="shared" si="31"/>
        <v>1</v>
      </c>
    </row>
    <row r="497" spans="1:16" x14ac:dyDescent="0.4">
      <c r="A497" s="717" t="s">
        <v>210</v>
      </c>
      <c r="B497" s="710" t="str">
        <f>+'Education &amp; Community'!B32</f>
        <v>ZK110.K281.Analysis code</v>
      </c>
      <c r="C497" s="711" t="s">
        <v>211</v>
      </c>
      <c r="D497" s="711"/>
      <c r="E497" s="718">
        <f>SUM(E498:E503)</f>
        <v>0</v>
      </c>
      <c r="F497" s="718">
        <f>SUM(F498:F503)</f>
        <v>0</v>
      </c>
      <c r="G497" s="718">
        <f>SUM(G498:G503)</f>
        <v>0</v>
      </c>
      <c r="H497" s="718">
        <f>+E497-F497-G497</f>
        <v>0</v>
      </c>
      <c r="I497" s="718">
        <f>SUM(I498:I503)</f>
        <v>0</v>
      </c>
      <c r="J497" s="714">
        <f>+H497-I497</f>
        <v>0</v>
      </c>
      <c r="P497" s="693">
        <f t="shared" si="31"/>
        <v>1</v>
      </c>
    </row>
    <row r="498" spans="1:16" x14ac:dyDescent="0.4">
      <c r="A498" s="694"/>
      <c r="B498" s="695"/>
      <c r="C498" s="719">
        <f>+'Education &amp; Community'!C33</f>
        <v>0</v>
      </c>
      <c r="D498" s="719">
        <f>+'Education &amp; Community'!D33</f>
        <v>0</v>
      </c>
      <c r="E498" s="721">
        <f>+'Education &amp; Community'!G33</f>
        <v>0</v>
      </c>
      <c r="F498" s="696">
        <f>+IFERROR(VLOOKUP(#REF!,#REF!,4,FALSE),0)</f>
        <v>0</v>
      </c>
      <c r="G498" s="700"/>
      <c r="H498" s="700"/>
      <c r="I498" s="700"/>
      <c r="J498" s="701">
        <f>+E498-F498-G498-I498</f>
        <v>0</v>
      </c>
      <c r="P498" s="693">
        <f t="shared" si="31"/>
        <v>1</v>
      </c>
    </row>
    <row r="499" spans="1:16" x14ac:dyDescent="0.4">
      <c r="A499" s="698"/>
      <c r="B499" s="699"/>
      <c r="C499" s="719">
        <f>+'Education &amp; Community'!C34</f>
        <v>0</v>
      </c>
      <c r="D499" s="719">
        <f>+'Education &amp; Community'!D34</f>
        <v>0</v>
      </c>
      <c r="E499" s="733">
        <f>+'Education &amp; Community'!G34</f>
        <v>0</v>
      </c>
      <c r="F499" s="722"/>
      <c r="G499" s="722"/>
      <c r="H499" s="722"/>
      <c r="I499" s="722"/>
      <c r="J499" s="723">
        <f>+E499-F499-G499-I499</f>
        <v>0</v>
      </c>
      <c r="P499" s="693">
        <f t="shared" si="31"/>
        <v>1</v>
      </c>
    </row>
    <row r="500" spans="1:16" x14ac:dyDescent="0.4">
      <c r="A500" s="698"/>
      <c r="B500" s="699"/>
      <c r="C500" s="719">
        <f>+'Education &amp; Community'!C35</f>
        <v>0</v>
      </c>
      <c r="D500" s="719">
        <f>+'Education &amp; Community'!D35</f>
        <v>0</v>
      </c>
      <c r="E500" s="733">
        <f>+'Education &amp; Community'!G35</f>
        <v>0</v>
      </c>
      <c r="F500" s="722"/>
      <c r="G500" s="722"/>
      <c r="H500" s="722"/>
      <c r="I500" s="722"/>
      <c r="J500" s="723">
        <f>+E500-F500-G500-I500</f>
        <v>0</v>
      </c>
      <c r="P500" s="693">
        <f t="shared" si="31"/>
        <v>1</v>
      </c>
    </row>
    <row r="501" spans="1:16" x14ac:dyDescent="0.4">
      <c r="A501" s="698"/>
      <c r="B501" s="699"/>
      <c r="C501" s="719">
        <f>+'Education &amp; Community'!C36</f>
        <v>0</v>
      </c>
      <c r="D501" s="719">
        <f>+'Education &amp; Community'!D36</f>
        <v>0</v>
      </c>
      <c r="E501" s="733">
        <f>+'Education &amp; Community'!G36</f>
        <v>0</v>
      </c>
      <c r="F501" s="722"/>
      <c r="G501" s="722"/>
      <c r="H501" s="722"/>
      <c r="I501" s="722"/>
      <c r="J501" s="723">
        <f>+E501-F501-G501-I501</f>
        <v>0</v>
      </c>
      <c r="P501" s="693">
        <f t="shared" si="31"/>
        <v>1</v>
      </c>
    </row>
    <row r="502" spans="1:16" x14ac:dyDescent="0.4">
      <c r="A502" s="698"/>
      <c r="B502" s="699" t="str">
        <f>+B497</f>
        <v>ZK110.K281.Analysis code</v>
      </c>
      <c r="C502" s="719">
        <f>+'Education &amp; Community'!C37</f>
        <v>0</v>
      </c>
      <c r="D502" s="719">
        <f>+'Education &amp; Community'!D37</f>
        <v>0</v>
      </c>
      <c r="E502" s="733">
        <f>+'Education &amp; Community'!G37</f>
        <v>0</v>
      </c>
      <c r="F502" s="722"/>
      <c r="G502" s="722"/>
      <c r="H502" s="722"/>
      <c r="I502" s="722"/>
      <c r="J502" s="723">
        <f>+E502-F502-G502-I502</f>
        <v>0</v>
      </c>
      <c r="P502" s="693">
        <f t="shared" si="31"/>
        <v>1</v>
      </c>
    </row>
    <row r="503" spans="1:16" x14ac:dyDescent="0.4">
      <c r="A503" s="694"/>
      <c r="B503" s="710"/>
      <c r="C503" s="738" t="s">
        <v>297</v>
      </c>
      <c r="D503" s="738"/>
      <c r="E503" s="733"/>
      <c r="F503" s="715">
        <f>+IFERROR(VLOOKUP($B502,'[1]Sum table'!$A:$E,4,FALSE),0)</f>
        <v>0</v>
      </c>
      <c r="G503" s="715">
        <f>+IFERROR(VLOOKUP($B502,'[1]Sum table'!$A:$E,5,FALSE),0)</f>
        <v>0</v>
      </c>
      <c r="H503" s="715"/>
      <c r="I503" s="715">
        <f>+IFERROR(VLOOKUP($B502,'[1]Sum table'!$A:$F,6,FALSE),0)</f>
        <v>0</v>
      </c>
      <c r="J503" s="716"/>
      <c r="P503" s="693">
        <f t="shared" si="31"/>
        <v>1</v>
      </c>
    </row>
    <row r="504" spans="1:16" x14ac:dyDescent="0.4">
      <c r="A504" s="717" t="s">
        <v>212</v>
      </c>
      <c r="B504" s="710" t="str">
        <f>+'Education &amp; Community'!B39</f>
        <v>ZK110.K282.Analysis code</v>
      </c>
      <c r="C504" s="711" t="s">
        <v>213</v>
      </c>
      <c r="D504" s="711"/>
      <c r="E504" s="712">
        <f>SUM(E505:E508)</f>
        <v>0</v>
      </c>
      <c r="F504" s="715">
        <f>+IFERROR(VLOOKUP(#REF!,#REF!,4,FALSE),0)</f>
        <v>0</v>
      </c>
      <c r="G504" s="715">
        <f>+IFERROR(VLOOKUP(#REF!,#REF!,5,FALSE)+VLOOKUP(#REF!,#REF!,5,FALSE),0)</f>
        <v>0</v>
      </c>
      <c r="H504" s="715">
        <f>+E504-F504-G504</f>
        <v>0</v>
      </c>
      <c r="I504" s="715">
        <f>+IFERROR(VLOOKUP(#REF!,#REF!,3,FALSE)+VLOOKUP(#REF!,#REF!,6,FALSE),0)</f>
        <v>0</v>
      </c>
      <c r="J504" s="714">
        <f>+H504-I504</f>
        <v>0</v>
      </c>
      <c r="P504" s="693">
        <f t="shared" si="31"/>
        <v>1</v>
      </c>
    </row>
    <row r="505" spans="1:16" x14ac:dyDescent="0.4">
      <c r="A505" s="698"/>
      <c r="B505" s="699"/>
      <c r="C505" s="719">
        <f>+'Education &amp; Community'!C40</f>
        <v>0</v>
      </c>
      <c r="D505" s="719">
        <f>+'Education &amp; Community'!D40</f>
        <v>0</v>
      </c>
      <c r="E505" s="733">
        <f>+'Education &amp; Community'!G40</f>
        <v>0</v>
      </c>
      <c r="F505" s="715">
        <f>+IFERROR(VLOOKUP(#REF!,#REF!,4,FALSE),0)</f>
        <v>0</v>
      </c>
      <c r="G505" s="722"/>
      <c r="H505" s="722"/>
      <c r="I505" s="722"/>
      <c r="J505" s="723">
        <f>+E505-F505-G505-I505</f>
        <v>0</v>
      </c>
      <c r="P505" s="693">
        <f t="shared" si="31"/>
        <v>1</v>
      </c>
    </row>
    <row r="506" spans="1:16" x14ac:dyDescent="0.4">
      <c r="A506" s="694"/>
      <c r="B506" s="695"/>
      <c r="C506" s="719">
        <f>+'Education &amp; Community'!C41</f>
        <v>0</v>
      </c>
      <c r="D506" s="719">
        <f>+'Education &amp; Community'!D41</f>
        <v>0</v>
      </c>
      <c r="E506" s="733">
        <f>+'Education &amp; Community'!G41</f>
        <v>0</v>
      </c>
      <c r="F506" s="722"/>
      <c r="G506" s="715"/>
      <c r="H506" s="715"/>
      <c r="I506" s="715"/>
      <c r="J506" s="723">
        <f>+E506-F506-G506-I506</f>
        <v>0</v>
      </c>
      <c r="P506" s="693">
        <f t="shared" si="31"/>
        <v>1</v>
      </c>
    </row>
    <row r="507" spans="1:16" x14ac:dyDescent="0.4">
      <c r="A507" s="698"/>
      <c r="B507" s="699" t="str">
        <f>+B504</f>
        <v>ZK110.K282.Analysis code</v>
      </c>
      <c r="C507" s="719">
        <f>+'Education &amp; Community'!C42</f>
        <v>0</v>
      </c>
      <c r="D507" s="719">
        <f>+'Education &amp; Community'!D42</f>
        <v>0</v>
      </c>
      <c r="E507" s="733">
        <f>+'Education &amp; Community'!G42</f>
        <v>0</v>
      </c>
      <c r="F507" s="722"/>
      <c r="G507" s="722"/>
      <c r="H507" s="722"/>
      <c r="I507" s="722"/>
      <c r="J507" s="723">
        <f>+E507-F507-G507-I507</f>
        <v>0</v>
      </c>
      <c r="P507" s="693">
        <f t="shared" si="31"/>
        <v>1</v>
      </c>
    </row>
    <row r="508" spans="1:16" x14ac:dyDescent="0.4">
      <c r="A508" s="694"/>
      <c r="B508" s="695"/>
      <c r="C508" s="738" t="s">
        <v>297</v>
      </c>
      <c r="D508" s="738"/>
      <c r="E508" s="733"/>
      <c r="F508" s="715">
        <f>+IFERROR(VLOOKUP($B507,'[1]Sum table'!$A:$E,4,FALSE),0)</f>
        <v>0</v>
      </c>
      <c r="G508" s="715">
        <f>+IFERROR(VLOOKUP($B507,'[1]Sum table'!$A:$E,5,FALSE),0)</f>
        <v>0</v>
      </c>
      <c r="H508" s="715"/>
      <c r="I508" s="715">
        <f>+IFERROR(VLOOKUP($B507,'[1]Sum table'!$A:$F,6,FALSE),0)</f>
        <v>0</v>
      </c>
      <c r="J508" s="716"/>
      <c r="P508" s="693">
        <f t="shared" si="31"/>
        <v>1</v>
      </c>
    </row>
    <row r="509" spans="1:16" x14ac:dyDescent="0.4">
      <c r="A509" s="717" t="s">
        <v>214</v>
      </c>
      <c r="B509" s="710" t="str">
        <f>+Volunteering!B8</f>
        <v>ZK111.K129.Analysis code</v>
      </c>
      <c r="C509" s="711" t="s">
        <v>177</v>
      </c>
      <c r="D509" s="711"/>
      <c r="E509" s="712">
        <f>SUM(E510:E520)</f>
        <v>0</v>
      </c>
      <c r="F509" s="713">
        <f>SUM(F510:F520)</f>
        <v>0</v>
      </c>
      <c r="G509" s="713">
        <f>SUM(G510:G520)</f>
        <v>0</v>
      </c>
      <c r="H509" s="713">
        <f>+E509-F509-G509</f>
        <v>0</v>
      </c>
      <c r="I509" s="713">
        <f>SUM(I510:I520)</f>
        <v>0</v>
      </c>
      <c r="J509" s="714">
        <f>+H509-I509</f>
        <v>0</v>
      </c>
      <c r="P509" s="693">
        <f t="shared" si="31"/>
        <v>1</v>
      </c>
    </row>
    <row r="510" spans="1:16" x14ac:dyDescent="0.4">
      <c r="A510" s="694"/>
      <c r="B510" s="695"/>
      <c r="C510" s="740">
        <f>+Volunteering!C9</f>
        <v>0</v>
      </c>
      <c r="D510" s="740">
        <f>+Volunteering!D9</f>
        <v>0</v>
      </c>
      <c r="E510" s="733">
        <f>+Volunteering!G9</f>
        <v>0</v>
      </c>
      <c r="F510" s="715"/>
      <c r="G510" s="715"/>
      <c r="H510" s="715"/>
      <c r="I510" s="715"/>
      <c r="J510" s="723">
        <f t="shared" ref="J510:J519" si="32">+E510-F510-G510-I510</f>
        <v>0</v>
      </c>
      <c r="P510" s="693">
        <f t="shared" si="31"/>
        <v>1</v>
      </c>
    </row>
    <row r="511" spans="1:16" x14ac:dyDescent="0.4">
      <c r="A511" s="694"/>
      <c r="B511" s="695"/>
      <c r="C511" s="740">
        <f>+Volunteering!C10</f>
        <v>0</v>
      </c>
      <c r="D511" s="740">
        <f>+Volunteering!D10</f>
        <v>0</v>
      </c>
      <c r="E511" s="733">
        <f>+Volunteering!G10</f>
        <v>0</v>
      </c>
      <c r="F511" s="715"/>
      <c r="G511" s="715"/>
      <c r="H511" s="715"/>
      <c r="I511" s="715"/>
      <c r="J511" s="723">
        <f t="shared" si="32"/>
        <v>0</v>
      </c>
      <c r="P511" s="693">
        <f t="shared" si="31"/>
        <v>1</v>
      </c>
    </row>
    <row r="512" spans="1:16" x14ac:dyDescent="0.4">
      <c r="A512" s="694"/>
      <c r="B512" s="695"/>
      <c r="C512" s="740">
        <f>+Volunteering!C11</f>
        <v>0</v>
      </c>
      <c r="D512" s="740">
        <f>+Volunteering!D11</f>
        <v>0</v>
      </c>
      <c r="E512" s="733">
        <f>+Volunteering!G11</f>
        <v>0</v>
      </c>
      <c r="F512" s="715"/>
      <c r="G512" s="715"/>
      <c r="H512" s="715"/>
      <c r="I512" s="715"/>
      <c r="J512" s="723">
        <f t="shared" si="32"/>
        <v>0</v>
      </c>
      <c r="P512" s="693">
        <f t="shared" si="31"/>
        <v>1</v>
      </c>
    </row>
    <row r="513" spans="1:16" x14ac:dyDescent="0.4">
      <c r="A513" s="694"/>
      <c r="B513" s="695"/>
      <c r="C513" s="740">
        <f>+Volunteering!C12</f>
        <v>0</v>
      </c>
      <c r="D513" s="740">
        <f>+Volunteering!D12</f>
        <v>0</v>
      </c>
      <c r="E513" s="733">
        <f>+Volunteering!G12</f>
        <v>0</v>
      </c>
      <c r="F513" s="715"/>
      <c r="G513" s="715"/>
      <c r="H513" s="715"/>
      <c r="I513" s="715"/>
      <c r="J513" s="723">
        <f t="shared" si="32"/>
        <v>0</v>
      </c>
      <c r="P513" s="693">
        <f t="shared" si="31"/>
        <v>1</v>
      </c>
    </row>
    <row r="514" spans="1:16" x14ac:dyDescent="0.4">
      <c r="A514" s="694"/>
      <c r="B514" s="695"/>
      <c r="C514" s="740">
        <f>+Volunteering!C13</f>
        <v>0</v>
      </c>
      <c r="D514" s="740">
        <f>+Volunteering!D13</f>
        <v>0</v>
      </c>
      <c r="E514" s="733">
        <f>+Volunteering!G13</f>
        <v>0</v>
      </c>
      <c r="F514" s="715"/>
      <c r="G514" s="715"/>
      <c r="H514" s="715"/>
      <c r="I514" s="715"/>
      <c r="J514" s="723">
        <f t="shared" si="32"/>
        <v>0</v>
      </c>
      <c r="P514" s="693">
        <f t="shared" si="31"/>
        <v>1</v>
      </c>
    </row>
    <row r="515" spans="1:16" x14ac:dyDescent="0.4">
      <c r="A515" s="694"/>
      <c r="B515" s="695"/>
      <c r="C515" s="740">
        <f>+Volunteering!C14</f>
        <v>0</v>
      </c>
      <c r="D515" s="740">
        <f>+Volunteering!D14</f>
        <v>0</v>
      </c>
      <c r="E515" s="733">
        <f>+Volunteering!G14</f>
        <v>0</v>
      </c>
      <c r="F515" s="715"/>
      <c r="G515" s="715"/>
      <c r="H515" s="715"/>
      <c r="I515" s="715"/>
      <c r="J515" s="723">
        <f t="shared" si="32"/>
        <v>0</v>
      </c>
      <c r="P515" s="693">
        <f t="shared" si="31"/>
        <v>1</v>
      </c>
    </row>
    <row r="516" spans="1:16" x14ac:dyDescent="0.4">
      <c r="A516" s="694"/>
      <c r="B516" s="695"/>
      <c r="C516" s="740">
        <f>+Volunteering!C15</f>
        <v>0</v>
      </c>
      <c r="D516" s="740">
        <f>+Volunteering!D15</f>
        <v>0</v>
      </c>
      <c r="E516" s="733">
        <f>+Volunteering!G15</f>
        <v>0</v>
      </c>
      <c r="F516" s="715"/>
      <c r="G516" s="715"/>
      <c r="H516" s="715"/>
      <c r="I516" s="715"/>
      <c r="J516" s="723">
        <f t="shared" si="32"/>
        <v>0</v>
      </c>
      <c r="P516" s="693">
        <f t="shared" si="31"/>
        <v>1</v>
      </c>
    </row>
    <row r="517" spans="1:16" x14ac:dyDescent="0.4">
      <c r="A517" s="694"/>
      <c r="B517" s="695"/>
      <c r="C517" s="740">
        <f>+Volunteering!C16</f>
        <v>0</v>
      </c>
      <c r="D517" s="740">
        <f>+Volunteering!D16</f>
        <v>0</v>
      </c>
      <c r="E517" s="733">
        <f>+Volunteering!G16</f>
        <v>0</v>
      </c>
      <c r="F517" s="715"/>
      <c r="G517" s="715"/>
      <c r="H517" s="715"/>
      <c r="I517" s="715"/>
      <c r="J517" s="723">
        <f t="shared" si="32"/>
        <v>0</v>
      </c>
      <c r="P517" s="693">
        <f t="shared" si="31"/>
        <v>1</v>
      </c>
    </row>
    <row r="518" spans="1:16" x14ac:dyDescent="0.4">
      <c r="A518" s="694"/>
      <c r="B518" s="695"/>
      <c r="C518" s="740">
        <f>+Volunteering!C17</f>
        <v>0</v>
      </c>
      <c r="D518" s="740">
        <f>+Volunteering!D17</f>
        <v>0</v>
      </c>
      <c r="E518" s="733">
        <f>+Volunteering!G17</f>
        <v>0</v>
      </c>
      <c r="F518" s="715"/>
      <c r="G518" s="715"/>
      <c r="H518" s="715"/>
      <c r="I518" s="715"/>
      <c r="J518" s="723">
        <f t="shared" si="32"/>
        <v>0</v>
      </c>
      <c r="P518" s="693">
        <f t="shared" si="31"/>
        <v>1</v>
      </c>
    </row>
    <row r="519" spans="1:16" x14ac:dyDescent="0.4">
      <c r="A519" s="694"/>
      <c r="B519" s="695" t="str">
        <f>+B509</f>
        <v>ZK111.K129.Analysis code</v>
      </c>
      <c r="C519" s="740">
        <f>+Volunteering!C18</f>
        <v>0</v>
      </c>
      <c r="D519" s="740">
        <f>+Volunteering!D18</f>
        <v>0</v>
      </c>
      <c r="E519" s="733">
        <f>+Volunteering!G18</f>
        <v>0</v>
      </c>
      <c r="F519" s="715"/>
      <c r="G519" s="715"/>
      <c r="H519" s="715"/>
      <c r="I519" s="715"/>
      <c r="J519" s="723">
        <f t="shared" si="32"/>
        <v>0</v>
      </c>
      <c r="P519" s="693">
        <f t="shared" si="31"/>
        <v>1</v>
      </c>
    </row>
    <row r="520" spans="1:16" x14ac:dyDescent="0.4">
      <c r="A520" s="734"/>
      <c r="B520" s="735"/>
      <c r="C520" s="736" t="s">
        <v>297</v>
      </c>
      <c r="D520" s="736"/>
      <c r="E520" s="737"/>
      <c r="F520" s="715">
        <f>+IFERROR(VLOOKUP($B519,'[1]Sum table'!$A:$E,4,FALSE),0)</f>
        <v>0</v>
      </c>
      <c r="G520" s="715">
        <f>+IFERROR(VLOOKUP($B519,'[1]Sum table'!$A:$E,5,FALSE),0)</f>
        <v>0</v>
      </c>
      <c r="H520" s="715"/>
      <c r="I520" s="715">
        <f>+IFERROR(VLOOKUP($B519,'[1]Sum table'!$A:$F,6,FALSE),0)</f>
        <v>0</v>
      </c>
      <c r="J520" s="716"/>
      <c r="P520" s="693">
        <f t="shared" si="31"/>
        <v>1</v>
      </c>
    </row>
    <row r="521" spans="1:16" x14ac:dyDescent="0.4">
      <c r="A521" s="717" t="s">
        <v>148</v>
      </c>
      <c r="B521" s="710" t="str">
        <f>+Volunteering!B20</f>
        <v>ZK111.K246.Analysis code</v>
      </c>
      <c r="C521" s="711" t="s">
        <v>149</v>
      </c>
      <c r="D521" s="711"/>
      <c r="E521" s="712">
        <f>SUM(E522:E523)</f>
        <v>0</v>
      </c>
      <c r="F521" s="713">
        <f>SUM(F522:F523)</f>
        <v>0</v>
      </c>
      <c r="G521" s="713">
        <f>SUM(G522:G523)</f>
        <v>0</v>
      </c>
      <c r="H521" s="713">
        <f>+E521-F521-G521</f>
        <v>0</v>
      </c>
      <c r="I521" s="713">
        <f>SUM(I522:I523)</f>
        <v>0</v>
      </c>
      <c r="J521" s="714">
        <f>+H521-I521</f>
        <v>0</v>
      </c>
      <c r="P521" s="693">
        <f t="shared" si="31"/>
        <v>1</v>
      </c>
    </row>
    <row r="522" spans="1:16" x14ac:dyDescent="0.4">
      <c r="A522" s="694"/>
      <c r="B522" s="695" t="str">
        <f>+B521</f>
        <v>ZK111.K246.Analysis code</v>
      </c>
      <c r="C522" s="740">
        <f>+Volunteering!C21</f>
        <v>0</v>
      </c>
      <c r="D522" s="740">
        <f>+Volunteering!D21</f>
        <v>0</v>
      </c>
      <c r="E522" s="733">
        <f>+Volunteering!G21</f>
        <v>0</v>
      </c>
      <c r="F522" s="715"/>
      <c r="G522" s="715"/>
      <c r="H522" s="715"/>
      <c r="I522" s="715"/>
      <c r="J522" s="723">
        <f>+E522-F522-G522-I522</f>
        <v>0</v>
      </c>
      <c r="P522" s="693">
        <f t="shared" si="31"/>
        <v>1</v>
      </c>
    </row>
    <row r="523" spans="1:16" x14ac:dyDescent="0.4">
      <c r="A523" s="734"/>
      <c r="B523" s="735"/>
      <c r="C523" s="738" t="s">
        <v>297</v>
      </c>
      <c r="D523" s="738"/>
      <c r="E523" s="733"/>
      <c r="F523" s="715">
        <f>+IFERROR(VLOOKUP($B522,'[1]Sum table'!$A:$E,4,FALSE),0)</f>
        <v>0</v>
      </c>
      <c r="G523" s="715">
        <f>+IFERROR(VLOOKUP($B522,'[1]Sum table'!$A:$E,5,FALSE),0)</f>
        <v>0</v>
      </c>
      <c r="H523" s="715"/>
      <c r="I523" s="715">
        <f>+IFERROR(VLOOKUP($B522,'[1]Sum table'!$A:$F,6,FALSE),0)</f>
        <v>0</v>
      </c>
      <c r="J523" s="716"/>
      <c r="P523" s="693">
        <f t="shared" si="31"/>
        <v>1</v>
      </c>
    </row>
    <row r="524" spans="1:16" x14ac:dyDescent="0.4">
      <c r="A524" s="717" t="s">
        <v>215</v>
      </c>
      <c r="B524" s="710" t="str">
        <f>+Volunteering!B23</f>
        <v>ZK111.K106.Analysis code</v>
      </c>
      <c r="C524" s="711" t="s">
        <v>216</v>
      </c>
      <c r="D524" s="711"/>
      <c r="E524" s="712">
        <f>SUM(E525:E526)</f>
        <v>0</v>
      </c>
      <c r="F524" s="713">
        <f>SUM(F525:F526)</f>
        <v>0</v>
      </c>
      <c r="G524" s="713">
        <f>SUM(G525:G526)</f>
        <v>0</v>
      </c>
      <c r="H524" s="713">
        <f>+E524-F524-G524</f>
        <v>0</v>
      </c>
      <c r="I524" s="713">
        <f>SUM(I525:I526)</f>
        <v>0</v>
      </c>
      <c r="J524" s="714">
        <f>+H524-I524</f>
        <v>0</v>
      </c>
      <c r="P524" s="693">
        <f t="shared" si="31"/>
        <v>1</v>
      </c>
    </row>
    <row r="525" spans="1:16" x14ac:dyDescent="0.4">
      <c r="A525" s="694"/>
      <c r="B525" s="695" t="str">
        <f>+B524</f>
        <v>ZK111.K106.Analysis code</v>
      </c>
      <c r="C525" s="740">
        <f>+Volunteering!C24</f>
        <v>0</v>
      </c>
      <c r="D525" s="740">
        <f>+Volunteering!D24</f>
        <v>0</v>
      </c>
      <c r="E525" s="733">
        <f>+Volunteering!G24</f>
        <v>0</v>
      </c>
      <c r="F525" s="715"/>
      <c r="G525" s="715"/>
      <c r="H525" s="715"/>
      <c r="I525" s="715"/>
      <c r="J525" s="723">
        <f>+E525-F525-G525-I525</f>
        <v>0</v>
      </c>
      <c r="P525" s="693">
        <f t="shared" si="31"/>
        <v>1</v>
      </c>
    </row>
    <row r="526" spans="1:16" x14ac:dyDescent="0.4">
      <c r="A526" s="734"/>
      <c r="B526" s="735"/>
      <c r="C526" s="738" t="s">
        <v>297</v>
      </c>
      <c r="D526" s="738"/>
      <c r="E526" s="733"/>
      <c r="F526" s="715">
        <f>+IFERROR(VLOOKUP($B525,'[1]Sum table'!$A:$E,4,FALSE),0)</f>
        <v>0</v>
      </c>
      <c r="G526" s="715">
        <f>+IFERROR(VLOOKUP($B525,'[1]Sum table'!$A:$E,5,FALSE),0)</f>
        <v>0</v>
      </c>
      <c r="H526" s="715"/>
      <c r="I526" s="715">
        <f>+IFERROR(VLOOKUP($B525,'[1]Sum table'!$A:$F,6,FALSE),0)</f>
        <v>0</v>
      </c>
      <c r="J526" s="716"/>
      <c r="P526" s="693">
        <f t="shared" si="31"/>
        <v>1</v>
      </c>
    </row>
    <row r="527" spans="1:16" x14ac:dyDescent="0.4">
      <c r="A527" s="717" t="s">
        <v>217</v>
      </c>
      <c r="B527" s="710" t="str">
        <f>+Volunteering!B26</f>
        <v>ZK111.K283.Analysis code</v>
      </c>
      <c r="C527" s="711" t="s">
        <v>218</v>
      </c>
      <c r="D527" s="711"/>
      <c r="E527" s="712">
        <f>SUM(E528:E529)</f>
        <v>0</v>
      </c>
      <c r="F527" s="713">
        <f>SUM(F528:F529)</f>
        <v>0</v>
      </c>
      <c r="G527" s="713">
        <f>SUM(G528:G529)</f>
        <v>0</v>
      </c>
      <c r="H527" s="713">
        <f>+E527-F527-G527</f>
        <v>0</v>
      </c>
      <c r="I527" s="713">
        <f>SUM(I528:I529)</f>
        <v>0</v>
      </c>
      <c r="J527" s="714">
        <f>+H527-I527</f>
        <v>0</v>
      </c>
      <c r="P527" s="693">
        <f t="shared" si="31"/>
        <v>1</v>
      </c>
    </row>
    <row r="528" spans="1:16" x14ac:dyDescent="0.4">
      <c r="A528" s="694"/>
      <c r="B528" s="695" t="str">
        <f>+B527</f>
        <v>ZK111.K283.Analysis code</v>
      </c>
      <c r="C528" s="740">
        <f>+Volunteering!C27</f>
        <v>0</v>
      </c>
      <c r="D528" s="740">
        <f>+Volunteering!D27</f>
        <v>0</v>
      </c>
      <c r="E528" s="733">
        <f>+Volunteering!G27</f>
        <v>0</v>
      </c>
      <c r="F528" s="715"/>
      <c r="G528" s="715"/>
      <c r="H528" s="715"/>
      <c r="I528" s="715"/>
      <c r="J528" s="723">
        <f>+E528-F528-G528-I528</f>
        <v>0</v>
      </c>
      <c r="P528" s="693">
        <f t="shared" si="31"/>
        <v>1</v>
      </c>
    </row>
    <row r="529" spans="1:16" x14ac:dyDescent="0.4">
      <c r="A529" s="694"/>
      <c r="B529" s="695"/>
      <c r="C529" s="738" t="s">
        <v>297</v>
      </c>
      <c r="D529" s="738"/>
      <c r="E529" s="733"/>
      <c r="F529" s="715">
        <f>+IFERROR(VLOOKUP($B528,'[1]Sum table'!$A:$E,4,FALSE),0)</f>
        <v>0</v>
      </c>
      <c r="G529" s="715">
        <f>+IFERROR(VLOOKUP($B528,'[1]Sum table'!$A:$E,5,FALSE),0)</f>
        <v>0</v>
      </c>
      <c r="H529" s="715"/>
      <c r="I529" s="715">
        <f>+IFERROR(VLOOKUP($B528,'[1]Sum table'!$A:$F,6,FALSE),0)</f>
        <v>0</v>
      </c>
      <c r="J529" s="716"/>
      <c r="P529" s="693">
        <f t="shared" si="31"/>
        <v>1</v>
      </c>
    </row>
    <row r="530" spans="1:16" x14ac:dyDescent="0.4">
      <c r="A530" s="717" t="s">
        <v>219</v>
      </c>
      <c r="B530" s="710" t="str">
        <f>+Volunteering!B29</f>
        <v>ZK111.K105.Analysis code</v>
      </c>
      <c r="C530" s="711" t="s">
        <v>220</v>
      </c>
      <c r="D530" s="711"/>
      <c r="E530" s="712">
        <f>SUM(E531:E532)</f>
        <v>0</v>
      </c>
      <c r="F530" s="713">
        <f>SUM(F531:F532)</f>
        <v>0</v>
      </c>
      <c r="G530" s="713">
        <f>SUM(G531:G532)</f>
        <v>0</v>
      </c>
      <c r="H530" s="713">
        <f>+E530-F530-G530</f>
        <v>0</v>
      </c>
      <c r="I530" s="713">
        <f>SUM(I531:I532)</f>
        <v>0</v>
      </c>
      <c r="J530" s="714">
        <f>+H530-I530</f>
        <v>0</v>
      </c>
      <c r="P530" s="693">
        <f t="shared" si="31"/>
        <v>1</v>
      </c>
    </row>
    <row r="531" spans="1:16" x14ac:dyDescent="0.4">
      <c r="A531" s="694"/>
      <c r="B531" s="695" t="str">
        <f>+B530</f>
        <v>ZK111.K105.Analysis code</v>
      </c>
      <c r="C531" s="740">
        <f>+Volunteering!C30</f>
        <v>0</v>
      </c>
      <c r="D531" s="740">
        <f>+Volunteering!D30</f>
        <v>0</v>
      </c>
      <c r="E531" s="733">
        <f>+Volunteering!G30</f>
        <v>0</v>
      </c>
      <c r="F531" s="715"/>
      <c r="G531" s="715"/>
      <c r="H531" s="715"/>
      <c r="I531" s="715"/>
      <c r="J531" s="723">
        <f>+E531-F531-G531-I531</f>
        <v>0</v>
      </c>
      <c r="P531" s="693">
        <f t="shared" si="31"/>
        <v>1</v>
      </c>
    </row>
    <row r="532" spans="1:16" x14ac:dyDescent="0.4">
      <c r="A532" s="694"/>
      <c r="B532" s="695"/>
      <c r="C532" s="738" t="s">
        <v>297</v>
      </c>
      <c r="D532" s="738"/>
      <c r="E532" s="733"/>
      <c r="F532" s="715">
        <f>+IFERROR(VLOOKUP($B531,'[1]Sum table'!$A:$E,4,FALSE),0)</f>
        <v>0</v>
      </c>
      <c r="G532" s="715">
        <f>+IFERROR(VLOOKUP($B531,'[1]Sum table'!$A:$E,5,FALSE),0)</f>
        <v>0</v>
      </c>
      <c r="H532" s="715"/>
      <c r="I532" s="715">
        <f>+IFERROR(VLOOKUP($B531,'[1]Sum table'!$A:$F,6,FALSE),0)</f>
        <v>0</v>
      </c>
      <c r="J532" s="716"/>
      <c r="P532" s="693">
        <f t="shared" si="31"/>
        <v>1</v>
      </c>
    </row>
    <row r="533" spans="1:16" x14ac:dyDescent="0.4">
      <c r="A533" s="726" t="s">
        <v>221</v>
      </c>
      <c r="B533" s="710" t="str">
        <f>+'Artist &amp; Guest Liaison'!B8</f>
        <v>ZK112.K170.Analysis code</v>
      </c>
      <c r="C533" s="711" t="s">
        <v>222</v>
      </c>
      <c r="D533" s="711"/>
      <c r="E533" s="718">
        <f>SUM(E534:E547)</f>
        <v>0</v>
      </c>
      <c r="F533" s="718">
        <f>SUM(F534:F547)</f>
        <v>0</v>
      </c>
      <c r="G533" s="718">
        <f>SUM(G534:G547)</f>
        <v>0</v>
      </c>
      <c r="H533" s="718">
        <f>+E533-F533-G533</f>
        <v>0</v>
      </c>
      <c r="I533" s="718">
        <f>SUM(I534:I547)</f>
        <v>0</v>
      </c>
      <c r="J533" s="714">
        <f>+H533-I533</f>
        <v>0</v>
      </c>
      <c r="P533" s="693">
        <f t="shared" si="31"/>
        <v>1</v>
      </c>
    </row>
    <row r="534" spans="1:16" x14ac:dyDescent="0.4">
      <c r="A534" s="727"/>
      <c r="B534" s="728"/>
      <c r="C534" s="729">
        <f>+'Artist &amp; Guest Liaison'!C9</f>
        <v>0</v>
      </c>
      <c r="D534" s="729">
        <f>+'Artist &amp; Guest Liaison'!D9</f>
        <v>0</v>
      </c>
      <c r="E534" s="721">
        <f>+'Artist &amp; Guest Liaison'!G9</f>
        <v>0</v>
      </c>
      <c r="F534" s="696"/>
      <c r="G534" s="696"/>
      <c r="H534" s="696"/>
      <c r="I534" s="696"/>
      <c r="J534" s="701">
        <f t="shared" ref="J534:J546" si="33">+E534-F534-G534-I534</f>
        <v>0</v>
      </c>
      <c r="P534" s="693">
        <f t="shared" si="31"/>
        <v>1</v>
      </c>
    </row>
    <row r="535" spans="1:16" x14ac:dyDescent="0.4">
      <c r="A535" s="727"/>
      <c r="B535" s="728"/>
      <c r="C535" s="729">
        <f>+'Artist &amp; Guest Liaison'!C10</f>
        <v>0</v>
      </c>
      <c r="D535" s="729">
        <f>+'Artist &amp; Guest Liaison'!D10</f>
        <v>0</v>
      </c>
      <c r="E535" s="733">
        <f>+'Artist &amp; Guest Liaison'!G10</f>
        <v>0</v>
      </c>
      <c r="F535" s="715"/>
      <c r="G535" s="715"/>
      <c r="H535" s="715"/>
      <c r="I535" s="715"/>
      <c r="J535" s="723">
        <f t="shared" si="33"/>
        <v>0</v>
      </c>
      <c r="P535" s="693">
        <f t="shared" si="31"/>
        <v>1</v>
      </c>
    </row>
    <row r="536" spans="1:16" x14ac:dyDescent="0.4">
      <c r="A536" s="727"/>
      <c r="B536" s="728"/>
      <c r="C536" s="729">
        <f>+'Artist &amp; Guest Liaison'!C11</f>
        <v>0</v>
      </c>
      <c r="D536" s="729">
        <f>+'Artist &amp; Guest Liaison'!D11</f>
        <v>0</v>
      </c>
      <c r="E536" s="733">
        <f>+'Artist &amp; Guest Liaison'!G11</f>
        <v>0</v>
      </c>
      <c r="F536" s="715"/>
      <c r="G536" s="715"/>
      <c r="H536" s="715"/>
      <c r="I536" s="715"/>
      <c r="J536" s="723">
        <f t="shared" si="33"/>
        <v>0</v>
      </c>
      <c r="P536" s="693">
        <f t="shared" si="31"/>
        <v>1</v>
      </c>
    </row>
    <row r="537" spans="1:16" x14ac:dyDescent="0.4">
      <c r="A537" s="727"/>
      <c r="B537" s="728"/>
      <c r="C537" s="729">
        <f>+'Artist &amp; Guest Liaison'!C12</f>
        <v>0</v>
      </c>
      <c r="D537" s="729">
        <f>+'Artist &amp; Guest Liaison'!D12</f>
        <v>0</v>
      </c>
      <c r="E537" s="733">
        <f>+'Artist &amp; Guest Liaison'!G12</f>
        <v>0</v>
      </c>
      <c r="F537" s="715"/>
      <c r="G537" s="715"/>
      <c r="H537" s="715"/>
      <c r="I537" s="715"/>
      <c r="J537" s="723">
        <f t="shared" si="33"/>
        <v>0</v>
      </c>
      <c r="P537" s="693">
        <f t="shared" si="31"/>
        <v>1</v>
      </c>
    </row>
    <row r="538" spans="1:16" x14ac:dyDescent="0.4">
      <c r="A538" s="694"/>
      <c r="B538" s="695"/>
      <c r="C538" s="729">
        <f>+'Artist &amp; Guest Liaison'!C13</f>
        <v>0</v>
      </c>
      <c r="D538" s="729">
        <f>+'Artist &amp; Guest Liaison'!D13</f>
        <v>0</v>
      </c>
      <c r="E538" s="733">
        <f>+'Artist &amp; Guest Liaison'!G13</f>
        <v>0</v>
      </c>
      <c r="F538" s="715"/>
      <c r="G538" s="715"/>
      <c r="H538" s="715"/>
      <c r="I538" s="715"/>
      <c r="J538" s="723">
        <f t="shared" si="33"/>
        <v>0</v>
      </c>
      <c r="P538" s="693">
        <f t="shared" si="31"/>
        <v>1</v>
      </c>
    </row>
    <row r="539" spans="1:16" x14ac:dyDescent="0.4">
      <c r="A539" s="694"/>
      <c r="B539" s="695"/>
      <c r="C539" s="729">
        <f>+'Artist &amp; Guest Liaison'!C14</f>
        <v>0</v>
      </c>
      <c r="D539" s="729">
        <f>+'Artist &amp; Guest Liaison'!D14</f>
        <v>0</v>
      </c>
      <c r="E539" s="733">
        <f>+'Artist &amp; Guest Liaison'!G14</f>
        <v>0</v>
      </c>
      <c r="F539" s="715"/>
      <c r="G539" s="715"/>
      <c r="H539" s="715"/>
      <c r="I539" s="715"/>
      <c r="J539" s="723">
        <f t="shared" si="33"/>
        <v>0</v>
      </c>
      <c r="P539" s="693">
        <f t="shared" si="31"/>
        <v>1</v>
      </c>
    </row>
    <row r="540" spans="1:16" x14ac:dyDescent="0.4">
      <c r="A540" s="694"/>
      <c r="B540" s="695"/>
      <c r="C540" s="729">
        <f>+'Artist &amp; Guest Liaison'!C15</f>
        <v>0</v>
      </c>
      <c r="D540" s="729">
        <f>+'Artist &amp; Guest Liaison'!D15</f>
        <v>0</v>
      </c>
      <c r="E540" s="733">
        <f>+'Artist &amp; Guest Liaison'!G15</f>
        <v>0</v>
      </c>
      <c r="F540" s="715"/>
      <c r="G540" s="715"/>
      <c r="H540" s="715"/>
      <c r="I540" s="715"/>
      <c r="J540" s="723">
        <f t="shared" si="33"/>
        <v>0</v>
      </c>
      <c r="P540" s="693">
        <f t="shared" si="31"/>
        <v>1</v>
      </c>
    </row>
    <row r="541" spans="1:16" x14ac:dyDescent="0.4">
      <c r="A541" s="694"/>
      <c r="B541" s="695"/>
      <c r="C541" s="729">
        <f>+'Artist &amp; Guest Liaison'!C16</f>
        <v>0</v>
      </c>
      <c r="D541" s="729">
        <f>+'Artist &amp; Guest Liaison'!D16</f>
        <v>0</v>
      </c>
      <c r="E541" s="733">
        <f>+'Artist &amp; Guest Liaison'!G16</f>
        <v>0</v>
      </c>
      <c r="F541" s="715"/>
      <c r="G541" s="715"/>
      <c r="H541" s="715"/>
      <c r="I541" s="715"/>
      <c r="J541" s="723">
        <f t="shared" si="33"/>
        <v>0</v>
      </c>
      <c r="P541" s="693">
        <f t="shared" ref="P541:P604" si="34">+IF(SUM(E541:I541)=0,1,0)</f>
        <v>1</v>
      </c>
    </row>
    <row r="542" spans="1:16" x14ac:dyDescent="0.4">
      <c r="A542" s="694"/>
      <c r="B542" s="695"/>
      <c r="C542" s="729">
        <f>+'Artist &amp; Guest Liaison'!C17</f>
        <v>0</v>
      </c>
      <c r="D542" s="729">
        <f>+'Artist &amp; Guest Liaison'!D17</f>
        <v>0</v>
      </c>
      <c r="E542" s="733">
        <f>+'Artist &amp; Guest Liaison'!G17</f>
        <v>0</v>
      </c>
      <c r="F542" s="715"/>
      <c r="G542" s="715"/>
      <c r="H542" s="715"/>
      <c r="I542" s="715"/>
      <c r="J542" s="723">
        <f t="shared" si="33"/>
        <v>0</v>
      </c>
      <c r="P542" s="693">
        <f t="shared" si="34"/>
        <v>1</v>
      </c>
    </row>
    <row r="543" spans="1:16" x14ac:dyDescent="0.4">
      <c r="A543" s="694"/>
      <c r="B543" s="695"/>
      <c r="C543" s="729">
        <f>+'Artist &amp; Guest Liaison'!C18</f>
        <v>0</v>
      </c>
      <c r="D543" s="729">
        <f>+'Artist &amp; Guest Liaison'!D18</f>
        <v>0</v>
      </c>
      <c r="E543" s="733">
        <f>+'Artist &amp; Guest Liaison'!G18</f>
        <v>0</v>
      </c>
      <c r="F543" s="715"/>
      <c r="G543" s="715"/>
      <c r="H543" s="715"/>
      <c r="I543" s="715"/>
      <c r="J543" s="723">
        <f t="shared" si="33"/>
        <v>0</v>
      </c>
      <c r="P543" s="693">
        <f t="shared" si="34"/>
        <v>1</v>
      </c>
    </row>
    <row r="544" spans="1:16" x14ac:dyDescent="0.4">
      <c r="A544" s="694"/>
      <c r="B544" s="695"/>
      <c r="C544" s="729">
        <f>+'Artist &amp; Guest Liaison'!C19</f>
        <v>0</v>
      </c>
      <c r="D544" s="729">
        <f>+'Artist &amp; Guest Liaison'!D19</f>
        <v>0</v>
      </c>
      <c r="E544" s="733">
        <f>+'Artist &amp; Guest Liaison'!G19</f>
        <v>0</v>
      </c>
      <c r="F544" s="715"/>
      <c r="G544" s="715"/>
      <c r="H544" s="715"/>
      <c r="I544" s="715"/>
      <c r="J544" s="723">
        <f t="shared" si="33"/>
        <v>0</v>
      </c>
      <c r="P544" s="693">
        <f t="shared" si="34"/>
        <v>1</v>
      </c>
    </row>
    <row r="545" spans="1:16" x14ac:dyDescent="0.4">
      <c r="A545" s="694"/>
      <c r="B545" s="695"/>
      <c r="C545" s="729">
        <f>+'Artist &amp; Guest Liaison'!C20</f>
        <v>0</v>
      </c>
      <c r="D545" s="729">
        <f>+'Artist &amp; Guest Liaison'!D20</f>
        <v>0</v>
      </c>
      <c r="E545" s="733">
        <f>+'Artist &amp; Guest Liaison'!G20</f>
        <v>0</v>
      </c>
      <c r="F545" s="715"/>
      <c r="G545" s="715"/>
      <c r="H545" s="715"/>
      <c r="I545" s="715"/>
      <c r="J545" s="723">
        <f t="shared" si="33"/>
        <v>0</v>
      </c>
      <c r="P545" s="693">
        <f t="shared" si="34"/>
        <v>1</v>
      </c>
    </row>
    <row r="546" spans="1:16" x14ac:dyDescent="0.4">
      <c r="A546" s="694"/>
      <c r="B546" s="695" t="str">
        <f>+B533</f>
        <v>ZK112.K170.Analysis code</v>
      </c>
      <c r="C546" s="729">
        <f>+'Artist &amp; Guest Liaison'!C21</f>
        <v>0</v>
      </c>
      <c r="D546" s="729">
        <f>+'Artist &amp; Guest Liaison'!D21</f>
        <v>0</v>
      </c>
      <c r="E546" s="733">
        <f>+'Artist &amp; Guest Liaison'!G21</f>
        <v>0</v>
      </c>
      <c r="F546" s="715"/>
      <c r="G546" s="715"/>
      <c r="H546" s="715"/>
      <c r="I546" s="715"/>
      <c r="J546" s="723">
        <f t="shared" si="33"/>
        <v>0</v>
      </c>
      <c r="P546" s="693">
        <f t="shared" si="34"/>
        <v>1</v>
      </c>
    </row>
    <row r="547" spans="1:16" x14ac:dyDescent="0.4">
      <c r="A547" s="734"/>
      <c r="B547" s="735"/>
      <c r="C547" s="736" t="s">
        <v>297</v>
      </c>
      <c r="D547" s="736"/>
      <c r="E547" s="737"/>
      <c r="F547" s="715">
        <f>+IFERROR(VLOOKUP($B546,'[1]Sum table'!$A:$E,4,FALSE),0)</f>
        <v>0</v>
      </c>
      <c r="G547" s="715">
        <f>+IFERROR(VLOOKUP($B546,'[1]Sum table'!$A:$E,5,FALSE),0)</f>
        <v>0</v>
      </c>
      <c r="H547" s="715"/>
      <c r="I547" s="715">
        <f>+IFERROR(VLOOKUP($B546,'[1]Sum table'!$A:$F,6,FALSE),0)</f>
        <v>0</v>
      </c>
      <c r="J547" s="716"/>
      <c r="P547" s="693">
        <f t="shared" si="34"/>
        <v>1</v>
      </c>
    </row>
    <row r="548" spans="1:16" x14ac:dyDescent="0.4">
      <c r="A548" s="717" t="s">
        <v>223</v>
      </c>
      <c r="B548" s="710" t="str">
        <f>+'Artist &amp; Guest Liaison'!B23</f>
        <v>ZK112.K287.Analysis code</v>
      </c>
      <c r="C548" s="711" t="s">
        <v>224</v>
      </c>
      <c r="D548" s="711"/>
      <c r="E548" s="712">
        <f>SUM(E549:E556)</f>
        <v>0</v>
      </c>
      <c r="F548" s="713">
        <f>SUM(F549:F556)</f>
        <v>0</v>
      </c>
      <c r="G548" s="713">
        <f>SUM(G549:G556)</f>
        <v>0</v>
      </c>
      <c r="H548" s="713">
        <f>+E548-F548-G548</f>
        <v>0</v>
      </c>
      <c r="I548" s="713">
        <f>SUM(I549:I556)</f>
        <v>0</v>
      </c>
      <c r="J548" s="714">
        <f>+H548-I548</f>
        <v>0</v>
      </c>
      <c r="P548" s="693">
        <f t="shared" si="34"/>
        <v>1</v>
      </c>
    </row>
    <row r="549" spans="1:16" x14ac:dyDescent="0.4">
      <c r="A549" s="694"/>
      <c r="B549" s="695" t="str">
        <f>+B548</f>
        <v>ZK112.K287.Analysis code</v>
      </c>
      <c r="C549" s="729">
        <f>+'Artist &amp; Guest Liaison'!C24</f>
        <v>0</v>
      </c>
      <c r="D549" s="729">
        <f>+'Artist &amp; Guest Liaison'!D24</f>
        <v>0</v>
      </c>
      <c r="E549" s="733">
        <f>+'Artist &amp; Guest Liaison'!G24</f>
        <v>0</v>
      </c>
      <c r="F549" s="715"/>
      <c r="G549" s="722"/>
      <c r="H549" s="722"/>
      <c r="I549" s="722"/>
      <c r="J549" s="723">
        <f t="shared" ref="J549:J555" si="35">+E549-F549-G549-I549</f>
        <v>0</v>
      </c>
      <c r="P549" s="693">
        <f t="shared" si="34"/>
        <v>1</v>
      </c>
    </row>
    <row r="550" spans="1:16" x14ac:dyDescent="0.4">
      <c r="A550" s="694"/>
      <c r="B550" s="695"/>
      <c r="C550" s="729">
        <f>+'Artist &amp; Guest Liaison'!C25</f>
        <v>0</v>
      </c>
      <c r="D550" s="729">
        <f>+'Artist &amp; Guest Liaison'!D25</f>
        <v>0</v>
      </c>
      <c r="E550" s="733">
        <f>+'Artist &amp; Guest Liaison'!G25</f>
        <v>0</v>
      </c>
      <c r="F550" s="715"/>
      <c r="G550" s="715"/>
      <c r="H550" s="715"/>
      <c r="I550" s="715"/>
      <c r="J550" s="723">
        <f t="shared" si="35"/>
        <v>0</v>
      </c>
      <c r="P550" s="693">
        <f t="shared" si="34"/>
        <v>1</v>
      </c>
    </row>
    <row r="551" spans="1:16" x14ac:dyDescent="0.4">
      <c r="A551" s="694"/>
      <c r="B551" s="695"/>
      <c r="C551" s="729">
        <f>+'Artist &amp; Guest Liaison'!C26</f>
        <v>0</v>
      </c>
      <c r="D551" s="729">
        <f>+'Artist &amp; Guest Liaison'!D26</f>
        <v>0</v>
      </c>
      <c r="E551" s="733">
        <f>+'Artist &amp; Guest Liaison'!G26</f>
        <v>0</v>
      </c>
      <c r="F551" s="722"/>
      <c r="G551" s="722"/>
      <c r="H551" s="722"/>
      <c r="I551" s="722"/>
      <c r="J551" s="723">
        <f t="shared" si="35"/>
        <v>0</v>
      </c>
      <c r="P551" s="693">
        <f t="shared" si="34"/>
        <v>1</v>
      </c>
    </row>
    <row r="552" spans="1:16" x14ac:dyDescent="0.4">
      <c r="A552" s="694"/>
      <c r="B552" s="695"/>
      <c r="C552" s="729">
        <f>+'Artist &amp; Guest Liaison'!C27</f>
        <v>0</v>
      </c>
      <c r="D552" s="729">
        <f>+'Artist &amp; Guest Liaison'!D27</f>
        <v>0</v>
      </c>
      <c r="E552" s="733">
        <f>+'Artist &amp; Guest Liaison'!G27</f>
        <v>0</v>
      </c>
      <c r="F552" s="722"/>
      <c r="G552" s="715"/>
      <c r="H552" s="715"/>
      <c r="I552" s="715"/>
      <c r="J552" s="723">
        <f t="shared" si="35"/>
        <v>0</v>
      </c>
      <c r="P552" s="693">
        <f t="shared" si="34"/>
        <v>1</v>
      </c>
    </row>
    <row r="553" spans="1:16" x14ac:dyDescent="0.4">
      <c r="A553" s="694"/>
      <c r="B553" s="695"/>
      <c r="C553" s="729">
        <f>+'Artist &amp; Guest Liaison'!C28</f>
        <v>0</v>
      </c>
      <c r="D553" s="729">
        <f>+'Artist &amp; Guest Liaison'!D28</f>
        <v>0</v>
      </c>
      <c r="E553" s="733">
        <f>+'Artist &amp; Guest Liaison'!G28</f>
        <v>0</v>
      </c>
      <c r="F553" s="722"/>
      <c r="G553" s="722"/>
      <c r="H553" s="722"/>
      <c r="I553" s="722"/>
      <c r="J553" s="723">
        <f t="shared" si="35"/>
        <v>0</v>
      </c>
      <c r="P553" s="693">
        <f t="shared" si="34"/>
        <v>1</v>
      </c>
    </row>
    <row r="554" spans="1:16" x14ac:dyDescent="0.4">
      <c r="A554" s="694"/>
      <c r="B554" s="695"/>
      <c r="C554" s="729">
        <f>+'Artist &amp; Guest Liaison'!C29</f>
        <v>0</v>
      </c>
      <c r="D554" s="729">
        <f>+'Artist &amp; Guest Liaison'!D29</f>
        <v>0</v>
      </c>
      <c r="E554" s="733">
        <f>+'Artist &amp; Guest Liaison'!G29</f>
        <v>0</v>
      </c>
      <c r="F554" s="722"/>
      <c r="G554" s="722"/>
      <c r="H554" s="722"/>
      <c r="I554" s="722"/>
      <c r="J554" s="723">
        <f t="shared" si="35"/>
        <v>0</v>
      </c>
      <c r="P554" s="693">
        <f t="shared" si="34"/>
        <v>1</v>
      </c>
    </row>
    <row r="555" spans="1:16" x14ac:dyDescent="0.4">
      <c r="A555" s="694"/>
      <c r="B555" s="695" t="str">
        <f>+B548</f>
        <v>ZK112.K287.Analysis code</v>
      </c>
      <c r="C555" s="729">
        <f>+'Artist &amp; Guest Liaison'!C30</f>
        <v>0</v>
      </c>
      <c r="D555" s="729">
        <f>+'Artist &amp; Guest Liaison'!D30</f>
        <v>0</v>
      </c>
      <c r="E555" s="733">
        <f>+'Artist &amp; Guest Liaison'!G30</f>
        <v>0</v>
      </c>
      <c r="F555" s="722"/>
      <c r="G555" s="722"/>
      <c r="H555" s="722"/>
      <c r="I555" s="722"/>
      <c r="J555" s="723">
        <f t="shared" si="35"/>
        <v>0</v>
      </c>
      <c r="P555" s="693">
        <f t="shared" si="34"/>
        <v>1</v>
      </c>
    </row>
    <row r="556" spans="1:16" x14ac:dyDescent="0.4">
      <c r="A556" s="734"/>
      <c r="B556" s="735"/>
      <c r="C556" s="738" t="s">
        <v>297</v>
      </c>
      <c r="D556" s="738"/>
      <c r="E556" s="733"/>
      <c r="F556" s="715">
        <f>+IFERROR(VLOOKUP($B555,'[1]Sum table'!$A:$E,4,FALSE),0)</f>
        <v>0</v>
      </c>
      <c r="G556" s="715">
        <f>+IFERROR(VLOOKUP($B555,'[1]Sum table'!$A:$E,5,FALSE),0)</f>
        <v>0</v>
      </c>
      <c r="H556" s="715"/>
      <c r="I556" s="715">
        <f>+IFERROR(VLOOKUP($B555,'[1]Sum table'!$A:$F,6,FALSE),0)</f>
        <v>0</v>
      </c>
      <c r="J556" s="716"/>
      <c r="P556" s="693">
        <f t="shared" si="34"/>
        <v>1</v>
      </c>
    </row>
    <row r="557" spans="1:16" x14ac:dyDescent="0.4">
      <c r="A557" s="717" t="s">
        <v>225</v>
      </c>
      <c r="B557" s="710" t="str">
        <f>+'Artist &amp; Guest Liaison'!B32</f>
        <v>ZK112.K288.Analysis code</v>
      </c>
      <c r="C557" s="711" t="s">
        <v>226</v>
      </c>
      <c r="D557" s="711"/>
      <c r="E557" s="712">
        <f>SUM(E558:E562)</f>
        <v>0</v>
      </c>
      <c r="F557" s="713">
        <f>SUM(F558:F562)</f>
        <v>0</v>
      </c>
      <c r="G557" s="713">
        <f>SUM(G558:G562)</f>
        <v>0</v>
      </c>
      <c r="H557" s="713">
        <f>+E557-F557-G557</f>
        <v>0</v>
      </c>
      <c r="I557" s="713">
        <f>SUM(I558:I562)</f>
        <v>0</v>
      </c>
      <c r="J557" s="714">
        <f>+H557-I557</f>
        <v>0</v>
      </c>
      <c r="P557" s="693">
        <f t="shared" si="34"/>
        <v>1</v>
      </c>
    </row>
    <row r="558" spans="1:16" x14ac:dyDescent="0.4">
      <c r="A558" s="694"/>
      <c r="B558" s="695"/>
      <c r="C558" s="729">
        <f>+'Artist &amp; Guest Liaison'!C33</f>
        <v>0</v>
      </c>
      <c r="D558" s="729">
        <f>+'Artist &amp; Guest Liaison'!D33</f>
        <v>0</v>
      </c>
      <c r="E558" s="733">
        <f>+'Artist &amp; Guest Liaison'!G33</f>
        <v>0</v>
      </c>
      <c r="F558" s="715"/>
      <c r="G558" s="722"/>
      <c r="H558" s="722"/>
      <c r="I558" s="722"/>
      <c r="J558" s="723">
        <f>+E558-F558-G558-I558</f>
        <v>0</v>
      </c>
      <c r="P558" s="693">
        <f t="shared" si="34"/>
        <v>1</v>
      </c>
    </row>
    <row r="559" spans="1:16" x14ac:dyDescent="0.4">
      <c r="A559" s="694"/>
      <c r="B559" s="695"/>
      <c r="C559" s="729">
        <f>+'Artist &amp; Guest Liaison'!C34</f>
        <v>0</v>
      </c>
      <c r="D559" s="729">
        <f>+'Artist &amp; Guest Liaison'!D34</f>
        <v>0</v>
      </c>
      <c r="E559" s="733">
        <f>+'Artist &amp; Guest Liaison'!G34</f>
        <v>0</v>
      </c>
      <c r="F559" s="722"/>
      <c r="G559" s="722"/>
      <c r="H559" s="722"/>
      <c r="I559" s="722"/>
      <c r="J559" s="723">
        <f>+E559-F559-G559-I559</f>
        <v>0</v>
      </c>
      <c r="P559" s="693">
        <f t="shared" si="34"/>
        <v>1</v>
      </c>
    </row>
    <row r="560" spans="1:16" x14ac:dyDescent="0.4">
      <c r="A560" s="694"/>
      <c r="B560" s="695"/>
      <c r="C560" s="729">
        <f>+'Artist &amp; Guest Liaison'!C35</f>
        <v>0</v>
      </c>
      <c r="D560" s="729">
        <f>+'Artist &amp; Guest Liaison'!D35</f>
        <v>0</v>
      </c>
      <c r="E560" s="733">
        <f>+'Artist &amp; Guest Liaison'!G35</f>
        <v>0</v>
      </c>
      <c r="F560" s="722"/>
      <c r="G560" s="722"/>
      <c r="H560" s="722"/>
      <c r="I560" s="722"/>
      <c r="J560" s="723">
        <f>+E560-F560-G560-I560</f>
        <v>0</v>
      </c>
      <c r="P560" s="693">
        <f t="shared" si="34"/>
        <v>1</v>
      </c>
    </row>
    <row r="561" spans="1:16" x14ac:dyDescent="0.4">
      <c r="A561" s="694"/>
      <c r="B561" s="695" t="str">
        <f>+B557</f>
        <v>ZK112.K288.Analysis code</v>
      </c>
      <c r="C561" s="729">
        <f>+'Artist &amp; Guest Liaison'!C36</f>
        <v>0</v>
      </c>
      <c r="D561" s="729">
        <f>+'Artist &amp; Guest Liaison'!D36</f>
        <v>0</v>
      </c>
      <c r="E561" s="733">
        <f>+'Artist &amp; Guest Liaison'!G36</f>
        <v>0</v>
      </c>
      <c r="F561" s="722"/>
      <c r="G561" s="722"/>
      <c r="H561" s="722"/>
      <c r="I561" s="722"/>
      <c r="J561" s="723">
        <f>+E561-F561-G561-I561</f>
        <v>0</v>
      </c>
      <c r="P561" s="693">
        <f t="shared" si="34"/>
        <v>1</v>
      </c>
    </row>
    <row r="562" spans="1:16" x14ac:dyDescent="0.4">
      <c r="A562" s="734"/>
      <c r="B562" s="735"/>
      <c r="C562" s="738" t="s">
        <v>297</v>
      </c>
      <c r="D562" s="738"/>
      <c r="E562" s="733"/>
      <c r="F562" s="715">
        <f>+IFERROR(VLOOKUP($B561,'[1]Sum table'!$A:$E,4,FALSE),0)</f>
        <v>0</v>
      </c>
      <c r="G562" s="715">
        <f>+IFERROR(VLOOKUP($B561,'[1]Sum table'!$A:$E,5,FALSE),0)</f>
        <v>0</v>
      </c>
      <c r="H562" s="715"/>
      <c r="I562" s="715">
        <f>+IFERROR(VLOOKUP($B561,'[1]Sum table'!$A:$F,6,FALSE),0)</f>
        <v>0</v>
      </c>
      <c r="J562" s="716"/>
      <c r="P562" s="693">
        <f t="shared" si="34"/>
        <v>1</v>
      </c>
    </row>
    <row r="563" spans="1:16" x14ac:dyDescent="0.4">
      <c r="A563" s="717" t="s">
        <v>227</v>
      </c>
      <c r="B563" s="710" t="str">
        <f>+'Artist &amp; Guest Liaison'!B38</f>
        <v>ZK112.K120.Analysis code</v>
      </c>
      <c r="C563" s="711" t="s">
        <v>228</v>
      </c>
      <c r="D563" s="711"/>
      <c r="E563" s="712">
        <f>SUM(E564:E568)</f>
        <v>0</v>
      </c>
      <c r="F563" s="713">
        <f>SUM(F564:F568)</f>
        <v>0</v>
      </c>
      <c r="G563" s="713">
        <f>SUM(G564:G568)</f>
        <v>0</v>
      </c>
      <c r="H563" s="713">
        <f>+E563-F563-G563</f>
        <v>0</v>
      </c>
      <c r="I563" s="713">
        <f>SUM(I564:I568)</f>
        <v>0</v>
      </c>
      <c r="J563" s="714">
        <f>+H563-I563</f>
        <v>0</v>
      </c>
      <c r="P563" s="693">
        <f t="shared" si="34"/>
        <v>1</v>
      </c>
    </row>
    <row r="564" spans="1:16" x14ac:dyDescent="0.4">
      <c r="A564" s="694"/>
      <c r="B564" s="695"/>
      <c r="C564" s="729">
        <f>+'Artist &amp; Guest Liaison'!C39</f>
        <v>0</v>
      </c>
      <c r="D564" s="729">
        <f>+'Artist &amp; Guest Liaison'!D39</f>
        <v>0</v>
      </c>
      <c r="E564" s="733">
        <f>+'Artist &amp; Guest Liaison'!G39</f>
        <v>0</v>
      </c>
      <c r="F564" s="715"/>
      <c r="G564" s="715"/>
      <c r="H564" s="715"/>
      <c r="I564" s="715"/>
      <c r="J564" s="723">
        <f>+E564-F564-G564-I564</f>
        <v>0</v>
      </c>
      <c r="P564" s="693">
        <f t="shared" si="34"/>
        <v>1</v>
      </c>
    </row>
    <row r="565" spans="1:16" x14ac:dyDescent="0.4">
      <c r="A565" s="698"/>
      <c r="B565" s="699"/>
      <c r="C565" s="729">
        <f>+'Artist &amp; Guest Liaison'!C40</f>
        <v>0</v>
      </c>
      <c r="D565" s="729">
        <f>+'Artist &amp; Guest Liaison'!D40</f>
        <v>0</v>
      </c>
      <c r="E565" s="733">
        <f>+'Artist &amp; Guest Liaison'!G40</f>
        <v>0</v>
      </c>
      <c r="F565" s="722"/>
      <c r="G565" s="722"/>
      <c r="H565" s="722"/>
      <c r="I565" s="722"/>
      <c r="J565" s="723">
        <f>+E565-F565-G565-I565</f>
        <v>0</v>
      </c>
      <c r="P565" s="693">
        <f t="shared" si="34"/>
        <v>1</v>
      </c>
    </row>
    <row r="566" spans="1:16" x14ac:dyDescent="0.4">
      <c r="A566" s="698"/>
      <c r="B566" s="699"/>
      <c r="C566" s="729">
        <f>+'Artist &amp; Guest Liaison'!C41</f>
        <v>0</v>
      </c>
      <c r="D566" s="729">
        <f>+'Artist &amp; Guest Liaison'!D41</f>
        <v>0</v>
      </c>
      <c r="E566" s="733">
        <f>+'Artist &amp; Guest Liaison'!G41</f>
        <v>0</v>
      </c>
      <c r="F566" s="722"/>
      <c r="G566" s="715"/>
      <c r="H566" s="715"/>
      <c r="I566" s="715"/>
      <c r="J566" s="723">
        <f>+E566-F566-G566-I566</f>
        <v>0</v>
      </c>
      <c r="P566" s="693">
        <f t="shared" si="34"/>
        <v>1</v>
      </c>
    </row>
    <row r="567" spans="1:16" x14ac:dyDescent="0.4">
      <c r="A567" s="694"/>
      <c r="B567" s="695" t="str">
        <f>+B563</f>
        <v>ZK112.K120.Analysis code</v>
      </c>
      <c r="C567" s="729">
        <f>+'Artist &amp; Guest Liaison'!C42</f>
        <v>0</v>
      </c>
      <c r="D567" s="729">
        <f>+'Artist &amp; Guest Liaison'!D42</f>
        <v>0</v>
      </c>
      <c r="E567" s="733">
        <f>+'Artist &amp; Guest Liaison'!G42</f>
        <v>0</v>
      </c>
      <c r="F567" s="722"/>
      <c r="G567" s="722"/>
      <c r="H567" s="722"/>
      <c r="I567" s="722"/>
      <c r="J567" s="723">
        <f>+E567-F567-G567-I567</f>
        <v>0</v>
      </c>
      <c r="P567" s="693">
        <f t="shared" si="34"/>
        <v>1</v>
      </c>
    </row>
    <row r="568" spans="1:16" x14ac:dyDescent="0.4">
      <c r="A568" s="694"/>
      <c r="B568" s="695"/>
      <c r="C568" s="738" t="s">
        <v>297</v>
      </c>
      <c r="D568" s="738"/>
      <c r="E568" s="733"/>
      <c r="F568" s="715">
        <f>+IFERROR(VLOOKUP($B567,'[1]Sum table'!$A:$E,4,FALSE),0)</f>
        <v>0</v>
      </c>
      <c r="G568" s="715">
        <f>+IFERROR(VLOOKUP($B567,'[1]Sum table'!$A:$E,5,FALSE),0)</f>
        <v>0</v>
      </c>
      <c r="H568" s="715"/>
      <c r="I568" s="715">
        <f>+IFERROR(VLOOKUP($B567,'[1]Sum table'!$A:$F,6,FALSE),0)</f>
        <v>0</v>
      </c>
      <c r="J568" s="716"/>
      <c r="P568" s="693">
        <f t="shared" si="34"/>
        <v>1</v>
      </c>
    </row>
    <row r="569" spans="1:16" x14ac:dyDescent="0.4">
      <c r="A569" s="717" t="s">
        <v>229</v>
      </c>
      <c r="B569" s="710" t="str">
        <f>+'Artist &amp; Guest Liaison'!B44</f>
        <v>ZK112.K289.Analysis code</v>
      </c>
      <c r="C569" s="711" t="s">
        <v>230</v>
      </c>
      <c r="D569" s="711"/>
      <c r="E569" s="712">
        <f>SUM(E570:E573)</f>
        <v>0</v>
      </c>
      <c r="F569" s="713">
        <f>SUM(F570:F573)</f>
        <v>0</v>
      </c>
      <c r="G569" s="713">
        <f>SUM(G570:G573)</f>
        <v>0</v>
      </c>
      <c r="H569" s="713">
        <f>+E569-F569-G569</f>
        <v>0</v>
      </c>
      <c r="I569" s="713">
        <f>SUM(I570:I573)</f>
        <v>0</v>
      </c>
      <c r="J569" s="714">
        <f>+H569-I569</f>
        <v>0</v>
      </c>
      <c r="P569" s="693">
        <f t="shared" si="34"/>
        <v>1</v>
      </c>
    </row>
    <row r="570" spans="1:16" x14ac:dyDescent="0.4">
      <c r="A570" s="698"/>
      <c r="B570" s="699"/>
      <c r="C570" s="729">
        <f>+'Artist &amp; Guest Liaison'!C45</f>
        <v>0</v>
      </c>
      <c r="D570" s="729">
        <f>+'Artist &amp; Guest Liaison'!D45</f>
        <v>0</v>
      </c>
      <c r="E570" s="733">
        <f>+'Artist &amp; Guest Liaison'!G45</f>
        <v>0</v>
      </c>
      <c r="F570" s="715"/>
      <c r="G570" s="715"/>
      <c r="H570" s="715"/>
      <c r="I570" s="715"/>
      <c r="J570" s="723">
        <f>+E570-F570-G570-I570</f>
        <v>0</v>
      </c>
      <c r="P570" s="693">
        <f t="shared" si="34"/>
        <v>1</v>
      </c>
    </row>
    <row r="571" spans="1:16" x14ac:dyDescent="0.4">
      <c r="A571" s="694"/>
      <c r="B571" s="695"/>
      <c r="C571" s="729">
        <f>+'Artist &amp; Guest Liaison'!C46</f>
        <v>0</v>
      </c>
      <c r="D571" s="729">
        <f>+'Artist &amp; Guest Liaison'!D46</f>
        <v>0</v>
      </c>
      <c r="E571" s="733">
        <f>+'Artist &amp; Guest Liaison'!G46</f>
        <v>0</v>
      </c>
      <c r="F571" s="722"/>
      <c r="G571" s="722"/>
      <c r="H571" s="722"/>
      <c r="I571" s="722"/>
      <c r="J571" s="723">
        <f>+E571-F571-G571-I571</f>
        <v>0</v>
      </c>
      <c r="P571" s="693">
        <f t="shared" si="34"/>
        <v>1</v>
      </c>
    </row>
    <row r="572" spans="1:16" x14ac:dyDescent="0.4">
      <c r="A572" s="698"/>
      <c r="B572" s="699" t="str">
        <f>+B569</f>
        <v>ZK112.K289.Analysis code</v>
      </c>
      <c r="C572" s="729">
        <f>+'Artist &amp; Guest Liaison'!C47</f>
        <v>0</v>
      </c>
      <c r="D572" s="729">
        <f>+'Artist &amp; Guest Liaison'!D47</f>
        <v>0</v>
      </c>
      <c r="E572" s="733">
        <f>+'Artist &amp; Guest Liaison'!G47</f>
        <v>0</v>
      </c>
      <c r="F572" s="722"/>
      <c r="G572" s="715"/>
      <c r="H572" s="715"/>
      <c r="I572" s="715"/>
      <c r="J572" s="723">
        <f>+E572-F572-G572-I572</f>
        <v>0</v>
      </c>
      <c r="P572" s="693">
        <f t="shared" si="34"/>
        <v>1</v>
      </c>
    </row>
    <row r="573" spans="1:16" x14ac:dyDescent="0.4">
      <c r="A573" s="694"/>
      <c r="B573" s="695"/>
      <c r="C573" s="738" t="s">
        <v>297</v>
      </c>
      <c r="D573" s="738"/>
      <c r="E573" s="733"/>
      <c r="F573" s="715">
        <f>+IFERROR(VLOOKUP($B572,'[1]Sum table'!$A:$E,4,FALSE),0)</f>
        <v>0</v>
      </c>
      <c r="G573" s="715">
        <f>+IFERROR(VLOOKUP($B572,'[1]Sum table'!$A:$E,5,FALSE),0)</f>
        <v>0</v>
      </c>
      <c r="H573" s="715"/>
      <c r="I573" s="715">
        <f>+IFERROR(VLOOKUP($B572,'[1]Sum table'!$A:$F,6,FALSE),0)</f>
        <v>0</v>
      </c>
      <c r="J573" s="716"/>
      <c r="P573" s="693">
        <f t="shared" si="34"/>
        <v>1</v>
      </c>
    </row>
    <row r="574" spans="1:16" x14ac:dyDescent="0.4">
      <c r="A574" s="717" t="s">
        <v>231</v>
      </c>
      <c r="B574" s="710" t="str">
        <f>+'Running Costs'!B8</f>
        <v>ZK113.K293.Analysis code</v>
      </c>
      <c r="C574" s="711" t="s">
        <v>232</v>
      </c>
      <c r="D574" s="711"/>
      <c r="E574" s="712">
        <f>SUM(E575:E589)</f>
        <v>0</v>
      </c>
      <c r="F574" s="713">
        <f>SUM(F575:F589)</f>
        <v>0</v>
      </c>
      <c r="G574" s="713">
        <f>SUM(G575:G589)</f>
        <v>0</v>
      </c>
      <c r="H574" s="713">
        <f>+E574-F574-G574</f>
        <v>0</v>
      </c>
      <c r="I574" s="713">
        <f>SUM(I575:I589)</f>
        <v>0</v>
      </c>
      <c r="J574" s="714">
        <f>+H574-I574</f>
        <v>0</v>
      </c>
      <c r="P574" s="693">
        <f t="shared" si="34"/>
        <v>1</v>
      </c>
    </row>
    <row r="575" spans="1:16" x14ac:dyDescent="0.4">
      <c r="A575" s="694"/>
      <c r="B575" s="695"/>
      <c r="C575" s="719">
        <f>+'Running Costs'!C9</f>
        <v>0</v>
      </c>
      <c r="D575" s="719">
        <f>+'Running Costs'!D9</f>
        <v>0</v>
      </c>
      <c r="E575" s="733">
        <f>+'Running Costs'!G9</f>
        <v>0</v>
      </c>
      <c r="F575" s="715"/>
      <c r="G575" s="715"/>
      <c r="H575" s="715"/>
      <c r="I575" s="715"/>
      <c r="J575" s="723">
        <f t="shared" ref="J575:J588" si="36">+E575-F575-G575-I575</f>
        <v>0</v>
      </c>
      <c r="P575" s="693">
        <f t="shared" si="34"/>
        <v>1</v>
      </c>
    </row>
    <row r="576" spans="1:16" x14ac:dyDescent="0.4">
      <c r="A576" s="694"/>
      <c r="B576" s="695"/>
      <c r="C576" s="719">
        <f>+'Running Costs'!C10</f>
        <v>0</v>
      </c>
      <c r="D576" s="719">
        <f>+'Running Costs'!D10</f>
        <v>0</v>
      </c>
      <c r="E576" s="733">
        <f>+'Running Costs'!G10</f>
        <v>0</v>
      </c>
      <c r="F576" s="715"/>
      <c r="G576" s="715"/>
      <c r="H576" s="715"/>
      <c r="I576" s="715"/>
      <c r="J576" s="723">
        <f t="shared" si="36"/>
        <v>0</v>
      </c>
      <c r="P576" s="693">
        <f t="shared" si="34"/>
        <v>1</v>
      </c>
    </row>
    <row r="577" spans="1:16" x14ac:dyDescent="0.4">
      <c r="A577" s="694"/>
      <c r="B577" s="695"/>
      <c r="C577" s="719">
        <f>+'Running Costs'!C11</f>
        <v>0</v>
      </c>
      <c r="D577" s="719">
        <f>+'Running Costs'!D11</f>
        <v>0</v>
      </c>
      <c r="E577" s="733">
        <f>+'Running Costs'!G11</f>
        <v>0</v>
      </c>
      <c r="F577" s="715"/>
      <c r="G577" s="715"/>
      <c r="H577" s="715"/>
      <c r="I577" s="715"/>
      <c r="J577" s="723">
        <f t="shared" si="36"/>
        <v>0</v>
      </c>
      <c r="P577" s="693">
        <f t="shared" si="34"/>
        <v>1</v>
      </c>
    </row>
    <row r="578" spans="1:16" x14ac:dyDescent="0.4">
      <c r="A578" s="694"/>
      <c r="B578" s="695" t="str">
        <f>+B574</f>
        <v>ZK113.K293.Analysis code</v>
      </c>
      <c r="C578" s="719">
        <f>+'Running Costs'!C12</f>
        <v>0</v>
      </c>
      <c r="D578" s="719">
        <f>+'Running Costs'!D12</f>
        <v>0</v>
      </c>
      <c r="E578" s="733">
        <f>+'Running Costs'!G12</f>
        <v>0</v>
      </c>
      <c r="F578" s="715"/>
      <c r="G578" s="715"/>
      <c r="H578" s="715"/>
      <c r="I578" s="715"/>
      <c r="J578" s="723">
        <f t="shared" si="36"/>
        <v>0</v>
      </c>
      <c r="P578" s="693">
        <f t="shared" si="34"/>
        <v>1</v>
      </c>
    </row>
    <row r="579" spans="1:16" x14ac:dyDescent="0.4">
      <c r="A579" s="694"/>
      <c r="B579" s="695"/>
      <c r="C579" s="719">
        <f>+'Running Costs'!C13</f>
        <v>0</v>
      </c>
      <c r="D579" s="719">
        <f>+'Running Costs'!D13</f>
        <v>0</v>
      </c>
      <c r="E579" s="733">
        <f>+'Running Costs'!G13</f>
        <v>0</v>
      </c>
      <c r="F579" s="715"/>
      <c r="G579" s="715"/>
      <c r="H579" s="715"/>
      <c r="I579" s="715"/>
      <c r="J579" s="723">
        <f t="shared" si="36"/>
        <v>0</v>
      </c>
      <c r="P579" s="693">
        <f t="shared" si="34"/>
        <v>1</v>
      </c>
    </row>
    <row r="580" spans="1:16" x14ac:dyDescent="0.4">
      <c r="A580" s="694"/>
      <c r="B580" s="695"/>
      <c r="C580" s="719">
        <f>+'Running Costs'!C14</f>
        <v>0</v>
      </c>
      <c r="D580" s="719">
        <f>+'Running Costs'!D14</f>
        <v>0</v>
      </c>
      <c r="E580" s="733">
        <f>+'Running Costs'!G14</f>
        <v>0</v>
      </c>
      <c r="F580" s="715"/>
      <c r="G580" s="715"/>
      <c r="H580" s="715"/>
      <c r="I580" s="715"/>
      <c r="J580" s="723">
        <f t="shared" si="36"/>
        <v>0</v>
      </c>
      <c r="P580" s="693">
        <f t="shared" si="34"/>
        <v>1</v>
      </c>
    </row>
    <row r="581" spans="1:16" x14ac:dyDescent="0.4">
      <c r="A581" s="694"/>
      <c r="B581" s="695"/>
      <c r="C581" s="719">
        <f>+'Running Costs'!C15</f>
        <v>0</v>
      </c>
      <c r="D581" s="719">
        <f>+'Running Costs'!D15</f>
        <v>0</v>
      </c>
      <c r="E581" s="733">
        <f>+'Running Costs'!G15</f>
        <v>0</v>
      </c>
      <c r="F581" s="715"/>
      <c r="G581" s="715"/>
      <c r="H581" s="715"/>
      <c r="I581" s="715"/>
      <c r="J581" s="723">
        <f t="shared" si="36"/>
        <v>0</v>
      </c>
      <c r="P581" s="693">
        <f t="shared" si="34"/>
        <v>1</v>
      </c>
    </row>
    <row r="582" spans="1:16" x14ac:dyDescent="0.4">
      <c r="A582" s="694"/>
      <c r="B582" s="695"/>
      <c r="C582" s="719">
        <f>+'Running Costs'!C16</f>
        <v>0</v>
      </c>
      <c r="D582" s="719">
        <f>+'Running Costs'!D16</f>
        <v>0</v>
      </c>
      <c r="E582" s="733">
        <f>+'Running Costs'!G16</f>
        <v>0</v>
      </c>
      <c r="F582" s="715"/>
      <c r="G582" s="715"/>
      <c r="H582" s="715"/>
      <c r="I582" s="715"/>
      <c r="J582" s="723">
        <f t="shared" si="36"/>
        <v>0</v>
      </c>
      <c r="P582" s="693">
        <f t="shared" si="34"/>
        <v>1</v>
      </c>
    </row>
    <row r="583" spans="1:16" x14ac:dyDescent="0.4">
      <c r="A583" s="694"/>
      <c r="B583" s="695"/>
      <c r="C583" s="719">
        <f>+'Running Costs'!C17</f>
        <v>0</v>
      </c>
      <c r="D583" s="719">
        <f>+'Running Costs'!D17</f>
        <v>0</v>
      </c>
      <c r="E583" s="733">
        <f>+'Running Costs'!G17</f>
        <v>0</v>
      </c>
      <c r="F583" s="715"/>
      <c r="G583" s="715"/>
      <c r="H583" s="715"/>
      <c r="I583" s="715"/>
      <c r="J583" s="723">
        <f t="shared" si="36"/>
        <v>0</v>
      </c>
      <c r="P583" s="693">
        <f t="shared" si="34"/>
        <v>1</v>
      </c>
    </row>
    <row r="584" spans="1:16" x14ac:dyDescent="0.4">
      <c r="A584" s="694"/>
      <c r="B584" s="695"/>
      <c r="C584" s="719">
        <f>+'Running Costs'!C18</f>
        <v>0</v>
      </c>
      <c r="D584" s="719">
        <f>+'Running Costs'!D18</f>
        <v>0</v>
      </c>
      <c r="E584" s="733">
        <f>+'Running Costs'!G18</f>
        <v>0</v>
      </c>
      <c r="F584" s="715"/>
      <c r="G584" s="715"/>
      <c r="H584" s="715"/>
      <c r="I584" s="715"/>
      <c r="J584" s="723">
        <f t="shared" si="36"/>
        <v>0</v>
      </c>
      <c r="P584" s="693">
        <f t="shared" si="34"/>
        <v>1</v>
      </c>
    </row>
    <row r="585" spans="1:16" x14ac:dyDescent="0.4">
      <c r="A585" s="694"/>
      <c r="B585" s="695"/>
      <c r="C585" s="719">
        <f>+'Running Costs'!C19</f>
        <v>0</v>
      </c>
      <c r="D585" s="719">
        <f>+'Running Costs'!D19</f>
        <v>0</v>
      </c>
      <c r="E585" s="733">
        <f>+'Running Costs'!G19</f>
        <v>0</v>
      </c>
      <c r="F585" s="715"/>
      <c r="G585" s="715"/>
      <c r="H585" s="715"/>
      <c r="I585" s="715"/>
      <c r="J585" s="723">
        <f t="shared" si="36"/>
        <v>0</v>
      </c>
      <c r="P585" s="693">
        <f t="shared" si="34"/>
        <v>1</v>
      </c>
    </row>
    <row r="586" spans="1:16" x14ac:dyDescent="0.4">
      <c r="A586" s="694"/>
      <c r="B586" s="695"/>
      <c r="C586" s="719">
        <f>+'Running Costs'!C20</f>
        <v>0</v>
      </c>
      <c r="D586" s="719">
        <f>+'Running Costs'!D20</f>
        <v>0</v>
      </c>
      <c r="E586" s="733">
        <f>+'Running Costs'!G20</f>
        <v>0</v>
      </c>
      <c r="F586" s="715"/>
      <c r="G586" s="715"/>
      <c r="H586" s="715"/>
      <c r="I586" s="715"/>
      <c r="J586" s="723">
        <f t="shared" si="36"/>
        <v>0</v>
      </c>
      <c r="P586" s="693">
        <f t="shared" si="34"/>
        <v>1</v>
      </c>
    </row>
    <row r="587" spans="1:16" x14ac:dyDescent="0.4">
      <c r="A587" s="694"/>
      <c r="B587" s="695"/>
      <c r="C587" s="719">
        <f>+'Running Costs'!C21</f>
        <v>0</v>
      </c>
      <c r="D587" s="719">
        <f>+'Running Costs'!D21</f>
        <v>0</v>
      </c>
      <c r="E587" s="733">
        <f>+'Running Costs'!G21</f>
        <v>0</v>
      </c>
      <c r="F587" s="715"/>
      <c r="G587" s="715"/>
      <c r="H587" s="715"/>
      <c r="I587" s="715"/>
      <c r="J587" s="723">
        <f t="shared" si="36"/>
        <v>0</v>
      </c>
      <c r="P587" s="693">
        <f t="shared" si="34"/>
        <v>1</v>
      </c>
    </row>
    <row r="588" spans="1:16" x14ac:dyDescent="0.4">
      <c r="A588" s="694"/>
      <c r="B588" s="695" t="str">
        <f>+B574</f>
        <v>ZK113.K293.Analysis code</v>
      </c>
      <c r="C588" s="719">
        <f>+'Running Costs'!C22</f>
        <v>0</v>
      </c>
      <c r="D588" s="719">
        <f>+'Running Costs'!D22</f>
        <v>0</v>
      </c>
      <c r="E588" s="733">
        <f>+'Running Costs'!G22</f>
        <v>0</v>
      </c>
      <c r="F588" s="715"/>
      <c r="G588" s="715"/>
      <c r="H588" s="715"/>
      <c r="I588" s="715"/>
      <c r="J588" s="723">
        <f t="shared" si="36"/>
        <v>0</v>
      </c>
      <c r="P588" s="693">
        <f t="shared" si="34"/>
        <v>1</v>
      </c>
    </row>
    <row r="589" spans="1:16" x14ac:dyDescent="0.4">
      <c r="A589" s="734"/>
      <c r="B589" s="735"/>
      <c r="C589" s="736" t="s">
        <v>297</v>
      </c>
      <c r="D589" s="736"/>
      <c r="E589" s="737"/>
      <c r="F589" s="715">
        <f>+IFERROR(VLOOKUP($B588,'[1]Sum table'!$A:$E,4,FALSE),0)</f>
        <v>0</v>
      </c>
      <c r="G589" s="715">
        <f>+IFERROR(VLOOKUP($B588,'[1]Sum table'!$A:$E,5,FALSE),0)</f>
        <v>0</v>
      </c>
      <c r="H589" s="715"/>
      <c r="I589" s="715">
        <f>+IFERROR(VLOOKUP($B588,'[1]Sum table'!$A:$F,6,FALSE),0)</f>
        <v>0</v>
      </c>
      <c r="J589" s="716"/>
      <c r="P589" s="693">
        <f t="shared" si="34"/>
        <v>1</v>
      </c>
    </row>
    <row r="590" spans="1:16" x14ac:dyDescent="0.4">
      <c r="A590" s="717" t="s">
        <v>233</v>
      </c>
      <c r="B590" s="710" t="str">
        <f>+'Running Costs'!B24</f>
        <v>ZK113.K294.Analysis code</v>
      </c>
      <c r="C590" s="711" t="s">
        <v>234</v>
      </c>
      <c r="D590" s="711"/>
      <c r="E590" s="712">
        <f>SUM(E591:E606)</f>
        <v>0</v>
      </c>
      <c r="F590" s="713">
        <f>SUM(F591:F606)</f>
        <v>0</v>
      </c>
      <c r="G590" s="713">
        <f>SUM(G591:G606)</f>
        <v>0</v>
      </c>
      <c r="H590" s="713">
        <f>+E590-F590-G590</f>
        <v>0</v>
      </c>
      <c r="I590" s="713">
        <f>SUM(I591:I606)</f>
        <v>0</v>
      </c>
      <c r="J590" s="714">
        <f>+H590-I590</f>
        <v>0</v>
      </c>
      <c r="P590" s="693">
        <f t="shared" si="34"/>
        <v>1</v>
      </c>
    </row>
    <row r="591" spans="1:16" x14ac:dyDescent="0.4">
      <c r="A591" s="694"/>
      <c r="B591" s="695"/>
      <c r="C591" s="719">
        <f>+'Running Costs'!C25</f>
        <v>0</v>
      </c>
      <c r="D591" s="719">
        <f>+'Running Costs'!D25</f>
        <v>0</v>
      </c>
      <c r="E591" s="733">
        <f>+'Running Costs'!G25</f>
        <v>0</v>
      </c>
      <c r="F591" s="715"/>
      <c r="G591" s="715"/>
      <c r="H591" s="715"/>
      <c r="I591" s="715"/>
      <c r="J591" s="723">
        <f t="shared" ref="J591:J605" si="37">+E591-F591-G591-I591</f>
        <v>0</v>
      </c>
      <c r="P591" s="693">
        <f t="shared" si="34"/>
        <v>1</v>
      </c>
    </row>
    <row r="592" spans="1:16" x14ac:dyDescent="0.4">
      <c r="A592" s="694"/>
      <c r="B592" s="695"/>
      <c r="C592" s="719">
        <f>+'Running Costs'!C26</f>
        <v>0</v>
      </c>
      <c r="D592" s="719">
        <f>+'Running Costs'!D26</f>
        <v>0</v>
      </c>
      <c r="E592" s="733">
        <f>+'Running Costs'!G26</f>
        <v>0</v>
      </c>
      <c r="F592" s="722"/>
      <c r="G592" s="722"/>
      <c r="H592" s="722"/>
      <c r="I592" s="722"/>
      <c r="J592" s="723">
        <f t="shared" si="37"/>
        <v>0</v>
      </c>
      <c r="P592" s="693">
        <f t="shared" si="34"/>
        <v>1</v>
      </c>
    </row>
    <row r="593" spans="1:16" x14ac:dyDescent="0.4">
      <c r="A593" s="694"/>
      <c r="B593" s="695"/>
      <c r="C593" s="719">
        <f>+'Running Costs'!C27</f>
        <v>0</v>
      </c>
      <c r="D593" s="719">
        <f>+'Running Costs'!D27</f>
        <v>0</v>
      </c>
      <c r="E593" s="733">
        <f>+'Running Costs'!G27</f>
        <v>0</v>
      </c>
      <c r="F593" s="722"/>
      <c r="G593" s="715"/>
      <c r="H593" s="715"/>
      <c r="I593" s="715"/>
      <c r="J593" s="723">
        <f t="shared" si="37"/>
        <v>0</v>
      </c>
      <c r="P593" s="693">
        <f t="shared" si="34"/>
        <v>1</v>
      </c>
    </row>
    <row r="594" spans="1:16" x14ac:dyDescent="0.4">
      <c r="A594" s="694"/>
      <c r="B594" s="695"/>
      <c r="C594" s="719">
        <f>+'Running Costs'!C28</f>
        <v>0</v>
      </c>
      <c r="D594" s="719">
        <f>+'Running Costs'!D28</f>
        <v>0</v>
      </c>
      <c r="E594" s="733">
        <f>+'Running Costs'!G28</f>
        <v>0</v>
      </c>
      <c r="F594" s="722"/>
      <c r="G594" s="722"/>
      <c r="H594" s="722"/>
      <c r="I594" s="722"/>
      <c r="J594" s="723">
        <f t="shared" si="37"/>
        <v>0</v>
      </c>
      <c r="P594" s="693">
        <f t="shared" si="34"/>
        <v>1</v>
      </c>
    </row>
    <row r="595" spans="1:16" x14ac:dyDescent="0.4">
      <c r="A595" s="694"/>
      <c r="B595" s="695"/>
      <c r="C595" s="719">
        <f>+'Running Costs'!C29</f>
        <v>0</v>
      </c>
      <c r="D595" s="719">
        <f>+'Running Costs'!D29</f>
        <v>0</v>
      </c>
      <c r="E595" s="733">
        <f>+'Running Costs'!G29</f>
        <v>0</v>
      </c>
      <c r="F595" s="722"/>
      <c r="G595" s="722"/>
      <c r="H595" s="722"/>
      <c r="I595" s="722"/>
      <c r="J595" s="723">
        <f t="shared" si="37"/>
        <v>0</v>
      </c>
      <c r="P595" s="693">
        <f t="shared" si="34"/>
        <v>1</v>
      </c>
    </row>
    <row r="596" spans="1:16" x14ac:dyDescent="0.4">
      <c r="A596" s="694"/>
      <c r="B596" s="695"/>
      <c r="C596" s="719">
        <f>+'Running Costs'!C30</f>
        <v>0</v>
      </c>
      <c r="D596" s="719">
        <f>+'Running Costs'!D30</f>
        <v>0</v>
      </c>
      <c r="E596" s="733">
        <f>+'Running Costs'!G30</f>
        <v>0</v>
      </c>
      <c r="F596" s="722"/>
      <c r="G596" s="722"/>
      <c r="H596" s="722"/>
      <c r="I596" s="722"/>
      <c r="J596" s="723">
        <f t="shared" si="37"/>
        <v>0</v>
      </c>
      <c r="P596" s="693">
        <f t="shared" si="34"/>
        <v>1</v>
      </c>
    </row>
    <row r="597" spans="1:16" x14ac:dyDescent="0.4">
      <c r="A597" s="694"/>
      <c r="B597" s="695"/>
      <c r="C597" s="719">
        <f>+'Running Costs'!C31</f>
        <v>0</v>
      </c>
      <c r="D597" s="719">
        <f>+'Running Costs'!D31</f>
        <v>0</v>
      </c>
      <c r="E597" s="733">
        <f>+'Running Costs'!G31</f>
        <v>0</v>
      </c>
      <c r="F597" s="722"/>
      <c r="G597" s="722"/>
      <c r="H597" s="722"/>
      <c r="I597" s="722"/>
      <c r="J597" s="723">
        <f t="shared" si="37"/>
        <v>0</v>
      </c>
      <c r="P597" s="693">
        <f t="shared" si="34"/>
        <v>1</v>
      </c>
    </row>
    <row r="598" spans="1:16" x14ac:dyDescent="0.4">
      <c r="A598" s="694"/>
      <c r="B598" s="695"/>
      <c r="C598" s="719">
        <f>+'Running Costs'!C32</f>
        <v>0</v>
      </c>
      <c r="D598" s="719">
        <f>+'Running Costs'!D32</f>
        <v>0</v>
      </c>
      <c r="E598" s="733">
        <f>+'Running Costs'!G32</f>
        <v>0</v>
      </c>
      <c r="F598" s="722"/>
      <c r="G598" s="722"/>
      <c r="H598" s="722"/>
      <c r="I598" s="722"/>
      <c r="J598" s="723">
        <f t="shared" si="37"/>
        <v>0</v>
      </c>
      <c r="P598" s="693">
        <f t="shared" si="34"/>
        <v>1</v>
      </c>
    </row>
    <row r="599" spans="1:16" x14ac:dyDescent="0.4">
      <c r="A599" s="698"/>
      <c r="B599" s="699"/>
      <c r="C599" s="719">
        <f>+'Running Costs'!C33</f>
        <v>0</v>
      </c>
      <c r="D599" s="719">
        <f>+'Running Costs'!D33</f>
        <v>0</v>
      </c>
      <c r="E599" s="733">
        <f>+'Running Costs'!G33</f>
        <v>0</v>
      </c>
      <c r="F599" s="722"/>
      <c r="G599" s="722"/>
      <c r="H599" s="722"/>
      <c r="I599" s="722"/>
      <c r="J599" s="723">
        <f t="shared" si="37"/>
        <v>0</v>
      </c>
      <c r="P599" s="693">
        <f t="shared" si="34"/>
        <v>1</v>
      </c>
    </row>
    <row r="600" spans="1:16" x14ac:dyDescent="0.4">
      <c r="A600" s="698"/>
      <c r="B600" s="699"/>
      <c r="C600" s="719">
        <f>+'Running Costs'!C34</f>
        <v>0</v>
      </c>
      <c r="D600" s="719">
        <f>+'Running Costs'!D34</f>
        <v>0</v>
      </c>
      <c r="E600" s="733">
        <f>+'Running Costs'!G34</f>
        <v>0</v>
      </c>
      <c r="F600" s="722"/>
      <c r="G600" s="722"/>
      <c r="H600" s="722"/>
      <c r="I600" s="722"/>
      <c r="J600" s="723">
        <f t="shared" si="37"/>
        <v>0</v>
      </c>
      <c r="P600" s="693">
        <f t="shared" si="34"/>
        <v>1</v>
      </c>
    </row>
    <row r="601" spans="1:16" x14ac:dyDescent="0.4">
      <c r="A601" s="694"/>
      <c r="B601" s="695"/>
      <c r="C601" s="719">
        <f>+'Running Costs'!C35</f>
        <v>0</v>
      </c>
      <c r="D601" s="719">
        <f>+'Running Costs'!D35</f>
        <v>0</v>
      </c>
      <c r="E601" s="733">
        <f>+'Running Costs'!G35</f>
        <v>0</v>
      </c>
      <c r="F601" s="722"/>
      <c r="G601" s="722"/>
      <c r="H601" s="722"/>
      <c r="I601" s="722"/>
      <c r="J601" s="723">
        <f t="shared" si="37"/>
        <v>0</v>
      </c>
      <c r="P601" s="693">
        <f t="shared" si="34"/>
        <v>1</v>
      </c>
    </row>
    <row r="602" spans="1:16" x14ac:dyDescent="0.4">
      <c r="A602" s="698"/>
      <c r="B602" s="699"/>
      <c r="C602" s="719">
        <f>+'Running Costs'!C36</f>
        <v>0</v>
      </c>
      <c r="D602" s="719">
        <f>+'Running Costs'!D36</f>
        <v>0</v>
      </c>
      <c r="E602" s="733">
        <f>+'Running Costs'!G36</f>
        <v>0</v>
      </c>
      <c r="F602" s="722"/>
      <c r="G602" s="722"/>
      <c r="H602" s="722"/>
      <c r="I602" s="722"/>
      <c r="J602" s="723">
        <f t="shared" si="37"/>
        <v>0</v>
      </c>
      <c r="P602" s="693">
        <f t="shared" si="34"/>
        <v>1</v>
      </c>
    </row>
    <row r="603" spans="1:16" x14ac:dyDescent="0.4">
      <c r="A603" s="698"/>
      <c r="B603" s="699"/>
      <c r="C603" s="719">
        <f>+'Running Costs'!C37</f>
        <v>0</v>
      </c>
      <c r="D603" s="719">
        <f>+'Running Costs'!D37</f>
        <v>0</v>
      </c>
      <c r="E603" s="733">
        <f>+'Running Costs'!G37</f>
        <v>0</v>
      </c>
      <c r="F603" s="722"/>
      <c r="G603" s="722"/>
      <c r="H603" s="722"/>
      <c r="I603" s="722"/>
      <c r="J603" s="723">
        <f t="shared" si="37"/>
        <v>0</v>
      </c>
      <c r="P603" s="693">
        <f t="shared" si="34"/>
        <v>1</v>
      </c>
    </row>
    <row r="604" spans="1:16" x14ac:dyDescent="0.4">
      <c r="A604" s="694"/>
      <c r="B604" s="695"/>
      <c r="C604" s="719">
        <f>+'Running Costs'!C38</f>
        <v>0</v>
      </c>
      <c r="D604" s="719">
        <f>+'Running Costs'!D38</f>
        <v>0</v>
      </c>
      <c r="E604" s="733">
        <f>+'Running Costs'!G38</f>
        <v>0</v>
      </c>
      <c r="F604" s="722"/>
      <c r="G604" s="722"/>
      <c r="H604" s="722"/>
      <c r="I604" s="722"/>
      <c r="J604" s="723">
        <f t="shared" si="37"/>
        <v>0</v>
      </c>
      <c r="P604" s="693">
        <f t="shared" si="34"/>
        <v>1</v>
      </c>
    </row>
    <row r="605" spans="1:16" x14ac:dyDescent="0.4">
      <c r="A605" s="698"/>
      <c r="B605" s="699" t="str">
        <f>+B590</f>
        <v>ZK113.K294.Analysis code</v>
      </c>
      <c r="C605" s="719">
        <f>+'Running Costs'!C39</f>
        <v>0</v>
      </c>
      <c r="D605" s="719">
        <f>+'Running Costs'!D39</f>
        <v>0</v>
      </c>
      <c r="E605" s="733">
        <f>+'Running Costs'!G39</f>
        <v>0</v>
      </c>
      <c r="F605" s="722"/>
      <c r="G605" s="715"/>
      <c r="H605" s="715"/>
      <c r="I605" s="715"/>
      <c r="J605" s="723">
        <f t="shared" si="37"/>
        <v>0</v>
      </c>
      <c r="P605" s="693">
        <f t="shared" ref="P605:P642" si="38">+IF(SUM(E605:I605)=0,1,0)</f>
        <v>1</v>
      </c>
    </row>
    <row r="606" spans="1:16" x14ac:dyDescent="0.4">
      <c r="A606" s="734"/>
      <c r="B606" s="735"/>
      <c r="C606" s="738" t="s">
        <v>297</v>
      </c>
      <c r="D606" s="738"/>
      <c r="E606" s="733"/>
      <c r="F606" s="715">
        <f>+IFERROR(VLOOKUP($B605,'[1]Sum table'!$A:$E,4,FALSE),0)</f>
        <v>0</v>
      </c>
      <c r="G606" s="715">
        <f>+IFERROR(VLOOKUP($B605,'[1]Sum table'!$A:$E,5,FALSE),0)</f>
        <v>0</v>
      </c>
      <c r="H606" s="715"/>
      <c r="I606" s="715">
        <f>+IFERROR(VLOOKUP($B605,'[1]Sum table'!$A:$F,6,FALSE),0)</f>
        <v>0</v>
      </c>
      <c r="J606" s="716"/>
      <c r="P606" s="693">
        <f t="shared" si="38"/>
        <v>1</v>
      </c>
    </row>
    <row r="607" spans="1:16" x14ac:dyDescent="0.4">
      <c r="A607" s="717" t="s">
        <v>235</v>
      </c>
      <c r="B607" s="710" t="str">
        <f>+'Running Costs'!B41</f>
        <v>ZK113.K295.Analysis code</v>
      </c>
      <c r="C607" s="711" t="s">
        <v>236</v>
      </c>
      <c r="D607" s="711"/>
      <c r="E607" s="712">
        <f>SUM(E608:E618)</f>
        <v>0</v>
      </c>
      <c r="F607" s="712">
        <f>SUM(F608:F618)</f>
        <v>0</v>
      </c>
      <c r="G607" s="712">
        <f>SUM(G608:G618)</f>
        <v>0</v>
      </c>
      <c r="H607" s="713">
        <f>+E607-F607-G607</f>
        <v>0</v>
      </c>
      <c r="I607" s="712">
        <f>SUM(I608:I618)</f>
        <v>0</v>
      </c>
      <c r="J607" s="714">
        <f>+H607-I607</f>
        <v>0</v>
      </c>
      <c r="P607" s="693">
        <f t="shared" si="38"/>
        <v>1</v>
      </c>
    </row>
    <row r="608" spans="1:16" x14ac:dyDescent="0.4">
      <c r="A608" s="698"/>
      <c r="B608" s="699"/>
      <c r="C608" s="719">
        <f>+'Running Costs'!C42</f>
        <v>0</v>
      </c>
      <c r="D608" s="719">
        <f>+'Running Costs'!D42</f>
        <v>0</v>
      </c>
      <c r="E608" s="733">
        <f>+'Running Costs'!G42</f>
        <v>0</v>
      </c>
      <c r="F608" s="715"/>
      <c r="G608" s="722"/>
      <c r="H608" s="722"/>
      <c r="I608" s="722"/>
      <c r="J608" s="723">
        <f t="shared" ref="J608:J617" si="39">+E608-F608-G608-I608</f>
        <v>0</v>
      </c>
      <c r="P608" s="693">
        <f t="shared" si="38"/>
        <v>1</v>
      </c>
    </row>
    <row r="609" spans="1:16" x14ac:dyDescent="0.4">
      <c r="A609" s="698"/>
      <c r="B609" s="699"/>
      <c r="C609" s="719">
        <f>+'Running Costs'!C43</f>
        <v>0</v>
      </c>
      <c r="D609" s="719">
        <f>+'Running Costs'!D43</f>
        <v>0</v>
      </c>
      <c r="E609" s="733">
        <f>+'Running Costs'!G43</f>
        <v>0</v>
      </c>
      <c r="F609" s="722"/>
      <c r="G609" s="722"/>
      <c r="H609" s="722"/>
      <c r="I609" s="722"/>
      <c r="J609" s="723">
        <f t="shared" si="39"/>
        <v>0</v>
      </c>
      <c r="P609" s="693">
        <f t="shared" si="38"/>
        <v>1</v>
      </c>
    </row>
    <row r="610" spans="1:16" x14ac:dyDescent="0.4">
      <c r="A610" s="694"/>
      <c r="B610" s="695" t="str">
        <f>+B607</f>
        <v>ZK113.K295.Analysis code</v>
      </c>
      <c r="C610" s="719">
        <f>+'Running Costs'!C44</f>
        <v>0</v>
      </c>
      <c r="D610" s="719">
        <f>+'Running Costs'!D44</f>
        <v>0</v>
      </c>
      <c r="E610" s="733">
        <f>+'Running Costs'!G44</f>
        <v>0</v>
      </c>
      <c r="F610" s="722"/>
      <c r="G610" s="722"/>
      <c r="H610" s="722"/>
      <c r="I610" s="722"/>
      <c r="J610" s="723">
        <f t="shared" si="39"/>
        <v>0</v>
      </c>
      <c r="P610" s="693">
        <f t="shared" si="38"/>
        <v>1</v>
      </c>
    </row>
    <row r="611" spans="1:16" x14ac:dyDescent="0.4">
      <c r="A611" s="694"/>
      <c r="B611" s="695"/>
      <c r="C611" s="719">
        <f>+'Running Costs'!C45</f>
        <v>0</v>
      </c>
      <c r="D611" s="719">
        <f>+'Running Costs'!D45</f>
        <v>0</v>
      </c>
      <c r="E611" s="733">
        <f>+'Running Costs'!G45</f>
        <v>0</v>
      </c>
      <c r="F611" s="715"/>
      <c r="G611" s="715"/>
      <c r="H611" s="715"/>
      <c r="I611" s="715"/>
      <c r="J611" s="723">
        <f t="shared" si="39"/>
        <v>0</v>
      </c>
      <c r="P611" s="693">
        <f t="shared" si="38"/>
        <v>1</v>
      </c>
    </row>
    <row r="612" spans="1:16" x14ac:dyDescent="0.4">
      <c r="A612" s="694"/>
      <c r="B612" s="695"/>
      <c r="C612" s="719">
        <f>+'Running Costs'!C46</f>
        <v>0</v>
      </c>
      <c r="D612" s="719">
        <f>+'Running Costs'!D46</f>
        <v>0</v>
      </c>
      <c r="E612" s="733">
        <f>+'Running Costs'!G46</f>
        <v>0</v>
      </c>
      <c r="F612" s="722"/>
      <c r="G612" s="722"/>
      <c r="H612" s="722"/>
      <c r="I612" s="722"/>
      <c r="J612" s="723">
        <f t="shared" si="39"/>
        <v>0</v>
      </c>
      <c r="P612" s="693">
        <f t="shared" si="38"/>
        <v>1</v>
      </c>
    </row>
    <row r="613" spans="1:16" x14ac:dyDescent="0.4">
      <c r="A613" s="694"/>
      <c r="B613" s="695"/>
      <c r="C613" s="719">
        <f>+'Running Costs'!C47</f>
        <v>0</v>
      </c>
      <c r="D613" s="719">
        <f>+'Running Costs'!D47</f>
        <v>0</v>
      </c>
      <c r="E613" s="733">
        <f>+'Running Costs'!G47</f>
        <v>0</v>
      </c>
      <c r="F613" s="722"/>
      <c r="G613" s="715"/>
      <c r="H613" s="715"/>
      <c r="I613" s="715"/>
      <c r="J613" s="723">
        <f t="shared" si="39"/>
        <v>0</v>
      </c>
      <c r="P613" s="693">
        <f t="shared" si="38"/>
        <v>1</v>
      </c>
    </row>
    <row r="614" spans="1:16" x14ac:dyDescent="0.4">
      <c r="A614" s="694"/>
      <c r="B614" s="695"/>
      <c r="C614" s="719">
        <f>+'Running Costs'!C48</f>
        <v>0</v>
      </c>
      <c r="D614" s="719">
        <f>+'Running Costs'!D48</f>
        <v>0</v>
      </c>
      <c r="E614" s="733">
        <f>+'Running Costs'!G48</f>
        <v>0</v>
      </c>
      <c r="F614" s="722"/>
      <c r="G614" s="722"/>
      <c r="H614" s="722"/>
      <c r="I614" s="722"/>
      <c r="J614" s="723">
        <f t="shared" si="39"/>
        <v>0</v>
      </c>
      <c r="P614" s="693">
        <f t="shared" si="38"/>
        <v>1</v>
      </c>
    </row>
    <row r="615" spans="1:16" x14ac:dyDescent="0.4">
      <c r="A615" s="694"/>
      <c r="B615" s="695"/>
      <c r="C615" s="719">
        <f>+'Running Costs'!C49</f>
        <v>0</v>
      </c>
      <c r="D615" s="719">
        <f>+'Running Costs'!D49</f>
        <v>0</v>
      </c>
      <c r="E615" s="733">
        <f>+'Running Costs'!G49</f>
        <v>0</v>
      </c>
      <c r="F615" s="722"/>
      <c r="G615" s="722"/>
      <c r="H615" s="722"/>
      <c r="I615" s="722"/>
      <c r="J615" s="723">
        <f t="shared" si="39"/>
        <v>0</v>
      </c>
      <c r="P615" s="693">
        <f t="shared" si="38"/>
        <v>1</v>
      </c>
    </row>
    <row r="616" spans="1:16" x14ac:dyDescent="0.4">
      <c r="A616" s="694"/>
      <c r="B616" s="695"/>
      <c r="C616" s="719">
        <f>+'Running Costs'!C50</f>
        <v>0</v>
      </c>
      <c r="D616" s="719">
        <f>+'Running Costs'!D50</f>
        <v>0</v>
      </c>
      <c r="E616" s="733">
        <f>+'Running Costs'!G50</f>
        <v>0</v>
      </c>
      <c r="F616" s="722"/>
      <c r="G616" s="722"/>
      <c r="H616" s="722"/>
      <c r="I616" s="722"/>
      <c r="J616" s="723">
        <f t="shared" si="39"/>
        <v>0</v>
      </c>
      <c r="P616" s="693">
        <f t="shared" si="38"/>
        <v>1</v>
      </c>
    </row>
    <row r="617" spans="1:16" x14ac:dyDescent="0.4">
      <c r="A617" s="694"/>
      <c r="B617" s="695" t="str">
        <f>+B607</f>
        <v>ZK113.K295.Analysis code</v>
      </c>
      <c r="C617" s="719">
        <f>+'Running Costs'!C51</f>
        <v>0</v>
      </c>
      <c r="D617" s="719">
        <f>+'Running Costs'!D51</f>
        <v>0</v>
      </c>
      <c r="E617" s="733">
        <f>+'Running Costs'!G51</f>
        <v>0</v>
      </c>
      <c r="F617" s="722"/>
      <c r="G617" s="722"/>
      <c r="H617" s="722"/>
      <c r="I617" s="722"/>
      <c r="J617" s="723">
        <f t="shared" si="39"/>
        <v>0</v>
      </c>
      <c r="P617" s="693">
        <f t="shared" si="38"/>
        <v>1</v>
      </c>
    </row>
    <row r="618" spans="1:16" x14ac:dyDescent="0.4">
      <c r="A618" s="734"/>
      <c r="B618" s="735"/>
      <c r="C618" s="738" t="s">
        <v>297</v>
      </c>
      <c r="D618" s="738"/>
      <c r="E618" s="733"/>
      <c r="F618" s="715">
        <f>+IFERROR(VLOOKUP($B617,'[1]Sum table'!$A:$E,4,FALSE),0)</f>
        <v>0</v>
      </c>
      <c r="G618" s="715">
        <f>+IFERROR(VLOOKUP($B617,'[1]Sum table'!$A:$E,5,FALSE),0)</f>
        <v>0</v>
      </c>
      <c r="H618" s="715"/>
      <c r="I618" s="715">
        <f>+IFERROR(VLOOKUP($B617,'[1]Sum table'!$A:$F,6,FALSE),0)</f>
        <v>0</v>
      </c>
      <c r="J618" s="716"/>
      <c r="P618" s="693">
        <f t="shared" si="38"/>
        <v>1</v>
      </c>
    </row>
    <row r="619" spans="1:16" x14ac:dyDescent="0.4">
      <c r="A619" s="717" t="s">
        <v>237</v>
      </c>
      <c r="B619" s="710" t="str">
        <f>+'Admin &amp; Misc'!B8</f>
        <v>ZK114.K299.Analysis code</v>
      </c>
      <c r="C619" s="711" t="s">
        <v>238</v>
      </c>
      <c r="D619" s="711"/>
      <c r="E619" s="718">
        <f>SUM(E620:E624)</f>
        <v>0</v>
      </c>
      <c r="F619" s="718">
        <f>SUM(F620:F636)</f>
        <v>0</v>
      </c>
      <c r="G619" s="718">
        <f>SUM(G620:G636)</f>
        <v>0</v>
      </c>
      <c r="H619" s="713">
        <f>+E619-F619-G619</f>
        <v>0</v>
      </c>
      <c r="I619" s="718">
        <f>SUM(I620:I636)</f>
        <v>0</v>
      </c>
      <c r="J619" s="714">
        <f>+H619-I619</f>
        <v>0</v>
      </c>
      <c r="P619" s="693">
        <f t="shared" si="38"/>
        <v>1</v>
      </c>
    </row>
    <row r="620" spans="1:16" x14ac:dyDescent="0.4">
      <c r="A620" s="694"/>
      <c r="B620" s="695"/>
      <c r="C620" s="719">
        <f>+'Admin &amp; Misc'!C9</f>
        <v>0</v>
      </c>
      <c r="D620" s="719">
        <f>+'Admin &amp; Misc'!D9</f>
        <v>0</v>
      </c>
      <c r="E620" s="721">
        <f>+'Admin &amp; Misc'!G9</f>
        <v>0</v>
      </c>
      <c r="F620" s="696"/>
      <c r="G620" s="696"/>
      <c r="H620" s="696"/>
      <c r="I620" s="696"/>
      <c r="J620" s="701">
        <f t="shared" ref="J620:J635" si="40">+E620-F620-G620-I620</f>
        <v>0</v>
      </c>
      <c r="P620" s="693">
        <f t="shared" si="38"/>
        <v>1</v>
      </c>
    </row>
    <row r="621" spans="1:16" x14ac:dyDescent="0.4">
      <c r="A621" s="694"/>
      <c r="B621" s="695"/>
      <c r="C621" s="719">
        <f>+'Admin &amp; Misc'!C10</f>
        <v>0</v>
      </c>
      <c r="D621" s="719">
        <f>+'Admin &amp; Misc'!D10</f>
        <v>0</v>
      </c>
      <c r="E621" s="733">
        <f>+'Admin &amp; Misc'!G10</f>
        <v>0</v>
      </c>
      <c r="F621" s="715"/>
      <c r="G621" s="715"/>
      <c r="H621" s="715"/>
      <c r="I621" s="715"/>
      <c r="J621" s="723">
        <f t="shared" si="40"/>
        <v>0</v>
      </c>
      <c r="P621" s="693">
        <f t="shared" si="38"/>
        <v>1</v>
      </c>
    </row>
    <row r="622" spans="1:16" x14ac:dyDescent="0.4">
      <c r="A622" s="694"/>
      <c r="B622" s="695"/>
      <c r="C622" s="719">
        <f>+'Admin &amp; Misc'!C11</f>
        <v>0</v>
      </c>
      <c r="D622" s="719">
        <f>+'Admin &amp; Misc'!D11</f>
        <v>0</v>
      </c>
      <c r="E622" s="733">
        <f>+'Admin &amp; Misc'!G11</f>
        <v>0</v>
      </c>
      <c r="F622" s="715"/>
      <c r="G622" s="715"/>
      <c r="H622" s="715"/>
      <c r="I622" s="715"/>
      <c r="J622" s="723">
        <f t="shared" si="40"/>
        <v>0</v>
      </c>
      <c r="P622" s="693">
        <f t="shared" si="38"/>
        <v>1</v>
      </c>
    </row>
    <row r="623" spans="1:16" x14ac:dyDescent="0.4">
      <c r="A623" s="694"/>
      <c r="B623" s="695"/>
      <c r="C623" s="719">
        <f>+'Admin &amp; Misc'!C12</f>
        <v>0</v>
      </c>
      <c r="D623" s="719">
        <f>+'Admin &amp; Misc'!D12</f>
        <v>0</v>
      </c>
      <c r="E623" s="733">
        <f>+'Admin &amp; Misc'!G12</f>
        <v>0</v>
      </c>
      <c r="F623" s="715"/>
      <c r="G623" s="715"/>
      <c r="H623" s="715"/>
      <c r="I623" s="715"/>
      <c r="J623" s="723">
        <f t="shared" si="40"/>
        <v>0</v>
      </c>
      <c r="P623" s="693">
        <f t="shared" si="38"/>
        <v>1</v>
      </c>
    </row>
    <row r="624" spans="1:16" x14ac:dyDescent="0.4">
      <c r="A624" s="694"/>
      <c r="B624" s="695"/>
      <c r="C624" s="719">
        <f>+'Admin &amp; Misc'!C13</f>
        <v>0</v>
      </c>
      <c r="D624" s="719">
        <f>+'Admin &amp; Misc'!D13</f>
        <v>0</v>
      </c>
      <c r="E624" s="733">
        <f>+'Admin &amp; Misc'!G13</f>
        <v>0</v>
      </c>
      <c r="F624" s="715"/>
      <c r="G624" s="715"/>
      <c r="H624" s="715"/>
      <c r="I624" s="715"/>
      <c r="J624" s="723">
        <f t="shared" si="40"/>
        <v>0</v>
      </c>
      <c r="P624" s="693">
        <f t="shared" si="38"/>
        <v>1</v>
      </c>
    </row>
    <row r="625" spans="1:16" x14ac:dyDescent="0.4">
      <c r="A625" s="694"/>
      <c r="B625" s="695"/>
      <c r="C625" s="719">
        <f>+'Admin &amp; Misc'!C14</f>
        <v>0</v>
      </c>
      <c r="D625" s="719">
        <f>+'Admin &amp; Misc'!D14</f>
        <v>0</v>
      </c>
      <c r="E625" s="733">
        <f>+'Admin &amp; Misc'!G14</f>
        <v>0</v>
      </c>
      <c r="F625" s="715"/>
      <c r="G625" s="715"/>
      <c r="H625" s="715"/>
      <c r="I625" s="715"/>
      <c r="J625" s="723">
        <f t="shared" si="40"/>
        <v>0</v>
      </c>
      <c r="P625" s="693">
        <f t="shared" si="38"/>
        <v>1</v>
      </c>
    </row>
    <row r="626" spans="1:16" x14ac:dyDescent="0.4">
      <c r="A626" s="694"/>
      <c r="B626" s="695"/>
      <c r="C626" s="719">
        <f>+'Admin &amp; Misc'!C15</f>
        <v>0</v>
      </c>
      <c r="D626" s="719">
        <f>+'Admin &amp; Misc'!D15</f>
        <v>0</v>
      </c>
      <c r="E626" s="733">
        <f>+'Admin &amp; Misc'!G15</f>
        <v>0</v>
      </c>
      <c r="F626" s="715"/>
      <c r="G626" s="715"/>
      <c r="H626" s="715"/>
      <c r="I626" s="715"/>
      <c r="J626" s="723">
        <f t="shared" si="40"/>
        <v>0</v>
      </c>
      <c r="P626" s="693">
        <f t="shared" si="38"/>
        <v>1</v>
      </c>
    </row>
    <row r="627" spans="1:16" x14ac:dyDescent="0.4">
      <c r="A627" s="694"/>
      <c r="B627" s="695"/>
      <c r="C627" s="719">
        <f>+'Admin &amp; Misc'!C16</f>
        <v>0</v>
      </c>
      <c r="D627" s="719">
        <f>+'Admin &amp; Misc'!D16</f>
        <v>0</v>
      </c>
      <c r="E627" s="733">
        <f>+'Admin &amp; Misc'!G16</f>
        <v>0</v>
      </c>
      <c r="F627" s="715"/>
      <c r="G627" s="715"/>
      <c r="H627" s="715"/>
      <c r="I627" s="715"/>
      <c r="J627" s="723">
        <f t="shared" si="40"/>
        <v>0</v>
      </c>
      <c r="P627" s="693">
        <f t="shared" si="38"/>
        <v>1</v>
      </c>
    </row>
    <row r="628" spans="1:16" x14ac:dyDescent="0.4">
      <c r="A628" s="694"/>
      <c r="B628" s="695"/>
      <c r="C628" s="719">
        <f>+'Admin &amp; Misc'!C17</f>
        <v>0</v>
      </c>
      <c r="D628" s="719">
        <f>+'Admin &amp; Misc'!D17</f>
        <v>0</v>
      </c>
      <c r="E628" s="733">
        <f>+'Admin &amp; Misc'!G17</f>
        <v>0</v>
      </c>
      <c r="F628" s="715"/>
      <c r="G628" s="715"/>
      <c r="H628" s="715"/>
      <c r="I628" s="715"/>
      <c r="J628" s="723">
        <f t="shared" si="40"/>
        <v>0</v>
      </c>
      <c r="P628" s="693">
        <f t="shared" si="38"/>
        <v>1</v>
      </c>
    </row>
    <row r="629" spans="1:16" x14ac:dyDescent="0.4">
      <c r="A629" s="694"/>
      <c r="B629" s="695"/>
      <c r="C629" s="719">
        <f>+'Admin &amp; Misc'!C18</f>
        <v>0</v>
      </c>
      <c r="D629" s="719">
        <f>+'Admin &amp; Misc'!D18</f>
        <v>0</v>
      </c>
      <c r="E629" s="733">
        <f>+'Admin &amp; Misc'!G18</f>
        <v>0</v>
      </c>
      <c r="F629" s="715"/>
      <c r="G629" s="715"/>
      <c r="H629" s="715"/>
      <c r="I629" s="715"/>
      <c r="J629" s="723">
        <f t="shared" si="40"/>
        <v>0</v>
      </c>
      <c r="P629" s="693">
        <f t="shared" si="38"/>
        <v>1</v>
      </c>
    </row>
    <row r="630" spans="1:16" x14ac:dyDescent="0.4">
      <c r="A630" s="694"/>
      <c r="B630" s="695"/>
      <c r="C630" s="719">
        <f>+'Admin &amp; Misc'!C19</f>
        <v>0</v>
      </c>
      <c r="D630" s="719">
        <f>+'Admin &amp; Misc'!D19</f>
        <v>0</v>
      </c>
      <c r="E630" s="733">
        <f>+'Admin &amp; Misc'!G19</f>
        <v>0</v>
      </c>
      <c r="F630" s="715"/>
      <c r="G630" s="715"/>
      <c r="H630" s="715"/>
      <c r="I630" s="715"/>
      <c r="J630" s="723">
        <f t="shared" si="40"/>
        <v>0</v>
      </c>
      <c r="P630" s="693">
        <f t="shared" si="38"/>
        <v>1</v>
      </c>
    </row>
    <row r="631" spans="1:16" x14ac:dyDescent="0.4">
      <c r="A631" s="694"/>
      <c r="B631" s="695"/>
      <c r="C631" s="719">
        <f>+'Admin &amp; Misc'!C20</f>
        <v>0</v>
      </c>
      <c r="D631" s="719">
        <f>+'Admin &amp; Misc'!D20</f>
        <v>0</v>
      </c>
      <c r="E631" s="733">
        <f>+'Admin &amp; Misc'!G20</f>
        <v>0</v>
      </c>
      <c r="F631" s="715"/>
      <c r="G631" s="715"/>
      <c r="H631" s="715"/>
      <c r="I631" s="715"/>
      <c r="J631" s="723">
        <f t="shared" si="40"/>
        <v>0</v>
      </c>
      <c r="P631" s="693">
        <f t="shared" si="38"/>
        <v>1</v>
      </c>
    </row>
    <row r="632" spans="1:16" x14ac:dyDescent="0.4">
      <c r="A632" s="694"/>
      <c r="B632" s="695"/>
      <c r="C632" s="719">
        <f>+'Admin &amp; Misc'!C21</f>
        <v>0</v>
      </c>
      <c r="D632" s="719">
        <f>+'Admin &amp; Misc'!D21</f>
        <v>0</v>
      </c>
      <c r="E632" s="733">
        <f>+'Admin &amp; Misc'!G21</f>
        <v>0</v>
      </c>
      <c r="F632" s="715"/>
      <c r="G632" s="715"/>
      <c r="H632" s="715"/>
      <c r="I632" s="715"/>
      <c r="J632" s="723">
        <f t="shared" si="40"/>
        <v>0</v>
      </c>
      <c r="P632" s="693">
        <f t="shared" si="38"/>
        <v>1</v>
      </c>
    </row>
    <row r="633" spans="1:16" x14ac:dyDescent="0.4">
      <c r="A633" s="694"/>
      <c r="B633" s="695"/>
      <c r="C633" s="719">
        <f>+'Admin &amp; Misc'!C22</f>
        <v>0</v>
      </c>
      <c r="D633" s="719">
        <f>+'Admin &amp; Misc'!D22</f>
        <v>0</v>
      </c>
      <c r="E633" s="733">
        <f>+'Admin &amp; Misc'!G22</f>
        <v>0</v>
      </c>
      <c r="F633" s="715"/>
      <c r="G633" s="715"/>
      <c r="H633" s="715"/>
      <c r="I633" s="715"/>
      <c r="J633" s="723">
        <f t="shared" si="40"/>
        <v>0</v>
      </c>
      <c r="P633" s="693">
        <f t="shared" si="38"/>
        <v>1</v>
      </c>
    </row>
    <row r="634" spans="1:16" x14ac:dyDescent="0.4">
      <c r="A634" s="694"/>
      <c r="B634" s="695"/>
      <c r="C634" s="719">
        <f>+'Admin &amp; Misc'!C23</f>
        <v>0</v>
      </c>
      <c r="D634" s="719">
        <f>+'Admin &amp; Misc'!D23</f>
        <v>0</v>
      </c>
      <c r="E634" s="733">
        <f>+'Admin &amp; Misc'!G23</f>
        <v>0</v>
      </c>
      <c r="F634" s="715"/>
      <c r="G634" s="715"/>
      <c r="H634" s="715"/>
      <c r="I634" s="715"/>
      <c r="J634" s="723">
        <f t="shared" si="40"/>
        <v>0</v>
      </c>
      <c r="P634" s="693">
        <f t="shared" si="38"/>
        <v>1</v>
      </c>
    </row>
    <row r="635" spans="1:16" x14ac:dyDescent="0.4">
      <c r="A635" s="694"/>
      <c r="B635" s="695" t="str">
        <f>+B619</f>
        <v>ZK114.K299.Analysis code</v>
      </c>
      <c r="C635" s="719">
        <f>+'Admin &amp; Misc'!C24</f>
        <v>0</v>
      </c>
      <c r="D635" s="719">
        <f>+'Admin &amp; Misc'!D24</f>
        <v>0</v>
      </c>
      <c r="E635" s="733">
        <f>+'Admin &amp; Misc'!G24</f>
        <v>0</v>
      </c>
      <c r="F635" s="715"/>
      <c r="G635" s="715"/>
      <c r="H635" s="715"/>
      <c r="I635" s="715"/>
      <c r="J635" s="723">
        <f t="shared" si="40"/>
        <v>0</v>
      </c>
      <c r="P635" s="693">
        <f t="shared" si="38"/>
        <v>1</v>
      </c>
    </row>
    <row r="636" spans="1:16" x14ac:dyDescent="0.4">
      <c r="A636" s="734"/>
      <c r="B636" s="735"/>
      <c r="C636" s="736" t="s">
        <v>297</v>
      </c>
      <c r="D636" s="736"/>
      <c r="E636" s="737"/>
      <c r="F636" s="715">
        <f>+IFERROR(VLOOKUP($B635,'[1]Sum table'!$A:$E,4,FALSE),0)</f>
        <v>0</v>
      </c>
      <c r="G636" s="715">
        <f>+IFERROR(VLOOKUP($B635,'[1]Sum table'!$A:$E,5,FALSE),0)</f>
        <v>0</v>
      </c>
      <c r="H636" s="715"/>
      <c r="I636" s="715">
        <f>+IFERROR(VLOOKUP($B635,'[1]Sum table'!$A:$F,6,FALSE),0)</f>
        <v>0</v>
      </c>
      <c r="J636" s="716"/>
      <c r="P636" s="693">
        <f t="shared" si="38"/>
        <v>1</v>
      </c>
    </row>
    <row r="637" spans="1:16" x14ac:dyDescent="0.4">
      <c r="A637" s="717" t="s">
        <v>239</v>
      </c>
      <c r="B637" s="710" t="str">
        <f>+'Admin &amp; Misc'!B26</f>
        <v>ZK114.K130.Analysis code</v>
      </c>
      <c r="C637" s="711" t="s">
        <v>240</v>
      </c>
      <c r="D637" s="711"/>
      <c r="E637" s="712">
        <f>SUM(E638:E642)</f>
        <v>0</v>
      </c>
      <c r="F637" s="713">
        <f>SUM(F638:F642)</f>
        <v>0</v>
      </c>
      <c r="G637" s="713">
        <f>SUM(G638:G642)</f>
        <v>0</v>
      </c>
      <c r="H637" s="713">
        <f>+E637-F637-G637</f>
        <v>0</v>
      </c>
      <c r="I637" s="713">
        <f>SUM(I638:I642)</f>
        <v>0</v>
      </c>
      <c r="J637" s="714">
        <f>+H637-I637</f>
        <v>0</v>
      </c>
      <c r="P637" s="693">
        <f t="shared" si="38"/>
        <v>1</v>
      </c>
    </row>
    <row r="638" spans="1:16" x14ac:dyDescent="0.4">
      <c r="A638" s="694"/>
      <c r="B638" s="695"/>
      <c r="C638" s="719">
        <f>+'Admin &amp; Misc'!C27</f>
        <v>0</v>
      </c>
      <c r="D638" s="719">
        <f>+'Admin &amp; Misc'!D27</f>
        <v>0</v>
      </c>
      <c r="E638" s="733">
        <f>+'Admin &amp; Misc'!G27</f>
        <v>0</v>
      </c>
      <c r="F638" s="715"/>
      <c r="G638" s="715"/>
      <c r="H638" s="715"/>
      <c r="I638" s="715"/>
      <c r="J638" s="723">
        <f>+E638-F638-G638-I638</f>
        <v>0</v>
      </c>
      <c r="P638" s="693">
        <f t="shared" si="38"/>
        <v>1</v>
      </c>
    </row>
    <row r="639" spans="1:16" x14ac:dyDescent="0.4">
      <c r="A639" s="694"/>
      <c r="B639" s="695"/>
      <c r="C639" s="719">
        <f>+'Admin &amp; Misc'!C28</f>
        <v>0</v>
      </c>
      <c r="D639" s="719">
        <f>+'Admin &amp; Misc'!D28</f>
        <v>0</v>
      </c>
      <c r="E639" s="733">
        <f>+'Admin &amp; Misc'!G28</f>
        <v>0</v>
      </c>
      <c r="F639" s="722"/>
      <c r="G639" s="722"/>
      <c r="H639" s="722"/>
      <c r="I639" s="722"/>
      <c r="J639" s="723">
        <f>+E639-F639-G639-I639</f>
        <v>0</v>
      </c>
      <c r="P639" s="693">
        <f t="shared" si="38"/>
        <v>1</v>
      </c>
    </row>
    <row r="640" spans="1:16" x14ac:dyDescent="0.4">
      <c r="A640" s="694"/>
      <c r="B640" s="695"/>
      <c r="C640" s="719">
        <f>+'Admin &amp; Misc'!C29</f>
        <v>0</v>
      </c>
      <c r="D640" s="719">
        <f>+'Admin &amp; Misc'!D29</f>
        <v>0</v>
      </c>
      <c r="E640" s="733">
        <f>+'Admin &amp; Misc'!G29</f>
        <v>0</v>
      </c>
      <c r="F640" s="722"/>
      <c r="G640" s="722"/>
      <c r="H640" s="722"/>
      <c r="I640" s="722"/>
      <c r="J640" s="723">
        <f>+E640-F640-G640-I640</f>
        <v>0</v>
      </c>
      <c r="P640" s="693">
        <f t="shared" si="38"/>
        <v>1</v>
      </c>
    </row>
    <row r="641" spans="1:16" x14ac:dyDescent="0.4">
      <c r="A641" s="694"/>
      <c r="B641" s="695" t="str">
        <f>+B637</f>
        <v>ZK114.K130.Analysis code</v>
      </c>
      <c r="C641" s="719">
        <f>+'Admin &amp; Misc'!C30</f>
        <v>0</v>
      </c>
      <c r="D641" s="719">
        <f>+'Admin &amp; Misc'!D30</f>
        <v>0</v>
      </c>
      <c r="E641" s="733">
        <f>+'Admin &amp; Misc'!G30</f>
        <v>0</v>
      </c>
      <c r="F641" s="722"/>
      <c r="G641" s="722"/>
      <c r="H641" s="722"/>
      <c r="I641" s="722"/>
      <c r="J641" s="723">
        <f>+E641-F641-G641-I641</f>
        <v>0</v>
      </c>
      <c r="P641" s="693">
        <f t="shared" si="38"/>
        <v>1</v>
      </c>
    </row>
    <row r="642" spans="1:16" ht="15" thickBot="1" x14ac:dyDescent="0.45">
      <c r="A642" s="741"/>
      <c r="B642" s="742"/>
      <c r="C642" s="743" t="s">
        <v>297</v>
      </c>
      <c r="D642" s="743"/>
      <c r="E642" s="744"/>
      <c r="F642" s="730">
        <f>+IFERROR(VLOOKUP($B641,'[1]Sum table'!$A:$E,4,FALSE),0)</f>
        <v>0</v>
      </c>
      <c r="G642" s="730">
        <f>+IFERROR(VLOOKUP($B641,'[1]Sum table'!$A:$E,5,FALSE),0)</f>
        <v>0</v>
      </c>
      <c r="H642" s="730"/>
      <c r="I642" s="730">
        <f>+IFERROR(VLOOKUP($B641,'[1]Sum table'!$A:$F,6,FALSE),0)</f>
        <v>0</v>
      </c>
      <c r="J642" s="731"/>
      <c r="P642" s="693">
        <f t="shared" si="38"/>
        <v>1</v>
      </c>
    </row>
    <row r="643" spans="1:16" ht="15" thickBot="1" x14ac:dyDescent="0.45">
      <c r="F643" s="210"/>
      <c r="G643" s="210"/>
      <c r="H643" s="210"/>
      <c r="I643" s="210"/>
      <c r="J643" s="210"/>
      <c r="P643" s="693"/>
    </row>
    <row r="644" spans="1:16" ht="15" thickBot="1" x14ac:dyDescent="0.45">
      <c r="C644" s="745" t="s">
        <v>5057</v>
      </c>
      <c r="D644" s="746"/>
      <c r="E644" s="702">
        <f>+(SUM(E9:E643)/2)+E8</f>
        <v>27500</v>
      </c>
      <c r="F644" s="702">
        <f>+(SUM(F9:F620)/2)+F8</f>
        <v>0</v>
      </c>
      <c r="G644" s="702">
        <f>+(SUM(G9:G620)/2)+G8</f>
        <v>0</v>
      </c>
      <c r="H644" s="747">
        <f>+E644-F644-G644</f>
        <v>27500</v>
      </c>
      <c r="I644" s="702">
        <f>+(SUM(I9:I620)/2)+I8</f>
        <v>0</v>
      </c>
      <c r="J644" s="748">
        <f>+H644-I644</f>
        <v>27500</v>
      </c>
    </row>
  </sheetData>
  <sheetProtection algorithmName="SHA-512" hashValue="tr5HVjvuV9WFeK64JTJZAOKCkcA5/vGj1Ur3xXyoYviv6L/4WABCb/+hCMJ8FH5fFTpXdNzaPayB9mqyuw8p3g==" saltValue="vhO3t6yXj3GfTWIgVNgoEw==" spinCount="100000"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M27" sqref="AM27"/>
    </sheetView>
  </sheetViews>
  <sheetFormatPr defaultColWidth="7.3046875" defaultRowHeight="14.6" x14ac:dyDescent="0.4"/>
  <cols>
    <col min="1" max="1" width="5.3046875" style="453" customWidth="1"/>
    <col min="2" max="2" width="15.6914062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6" width="7.3828125" style="484" hidden="1" customWidth="1"/>
    <col min="27" max="27" width="7.3828125" style="484" hidden="1" customWidth="1" collapsed="1"/>
    <col min="28" max="29" width="7.3828125" style="484" hidden="1" customWidth="1"/>
    <col min="30" max="30" width="7.3828125" style="484" hidden="1" customWidth="1" collapsed="1"/>
    <col min="31" max="32" width="7.3828125" style="484" hidden="1" customWidth="1"/>
    <col min="33" max="33" width="7.3828125" style="484" hidden="1" customWidth="1" collapsed="1"/>
    <col min="34" max="35" width="7.3828125" style="484" hidden="1" customWidth="1"/>
    <col min="36" max="36" width="7.3828125" style="484" hidden="1" customWidth="1" collapsed="1"/>
    <col min="37" max="37" width="7.3828125" style="484" hidden="1" customWidth="1"/>
    <col min="38"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IF(AY66&lt;0,"Actual plus expected cost is more than forecast",":)")</f>
        <v>:)</v>
      </c>
      <c r="I4" s="844"/>
      <c r="J4" s="844"/>
      <c r="K4" s="844"/>
      <c r="L4" s="844"/>
      <c r="M4" s="845"/>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4">
      <c r="A5" s="444"/>
      <c r="B5" s="444"/>
      <c r="C5" s="443" t="s">
        <v>67</v>
      </c>
      <c r="D5" s="443"/>
      <c r="E5" s="520" t="str">
        <f>+SUMMARY!A11</f>
        <v>ZK101 - Commissioning &amp; Fees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35">
      <c r="A8" s="193" t="s">
        <v>82</v>
      </c>
      <c r="B8" s="455" t="str">
        <f>+LEFT($E$5,5)&amp;"."&amp;A8&amp;"."&amp;$E$3</f>
        <v>ZK101.K207.Analysis code</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35">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35">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35">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35">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35">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35">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35">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35">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35">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35">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35">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35">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35">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35">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35">
      <c r="A23" s="150"/>
      <c r="B23" s="456" t="str">
        <f>+B8</f>
        <v>ZK101.K207.Analysis code</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45">
      <c r="A24" s="170"/>
      <c r="B24" s="457"/>
      <c r="C24" s="279" t="s">
        <v>297</v>
      </c>
      <c r="D24" s="279"/>
      <c r="E24" s="276"/>
      <c r="F24" s="369">
        <f t="shared" si="6"/>
        <v>0</v>
      </c>
      <c r="G24" s="276"/>
      <c r="H24" s="574">
        <f t="shared" si="7"/>
        <v>0</v>
      </c>
      <c r="I24" s="226"/>
      <c r="J24" s="369">
        <f t="shared" si="8"/>
        <v>0</v>
      </c>
      <c r="K24" s="276">
        <v>0</v>
      </c>
      <c r="L24" s="227"/>
      <c r="M24" s="276"/>
      <c r="N24" s="563">
        <f>+IFERROR(VLOOKUP(B23,Sheet1!B:D,2,FALSE),0)</f>
        <v>0</v>
      </c>
      <c r="O24" s="60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35">
      <c r="A25" s="194" t="s">
        <v>84</v>
      </c>
      <c r="B25" s="455" t="str">
        <f>+LEFT($E$5,5)&amp;"."&amp;A25&amp;"."&amp;$E$3</f>
        <v>ZK101.K208.Analysis code</v>
      </c>
      <c r="C25" s="168" t="s">
        <v>85</v>
      </c>
      <c r="D25" s="168"/>
      <c r="E25" s="205">
        <f t="shared" ref="E25:L25" si="9">SUM(E26:E28)</f>
        <v>20000</v>
      </c>
      <c r="F25" s="320">
        <f t="shared" si="9"/>
        <v>0</v>
      </c>
      <c r="G25" s="205">
        <f t="shared" si="9"/>
        <v>20000</v>
      </c>
      <c r="H25" s="320">
        <f t="shared" si="9"/>
        <v>20000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20000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20000</v>
      </c>
      <c r="AX25" s="439">
        <f t="shared" si="4"/>
        <v>20000</v>
      </c>
      <c r="AY25" s="440">
        <f t="shared" si="5"/>
        <v>0</v>
      </c>
    </row>
    <row r="26" spans="1:51" s="4" customFormat="1" ht="15" customHeight="1" x14ac:dyDescent="0.35">
      <c r="A26" s="150"/>
      <c r="B26" s="456" t="str">
        <f>+B25</f>
        <v>ZK101.K208.Analysis code</v>
      </c>
      <c r="C26" s="752"/>
      <c r="D26" s="272" t="s">
        <v>5129</v>
      </c>
      <c r="E26" s="248">
        <v>20000</v>
      </c>
      <c r="F26" s="369">
        <f t="shared" si="6"/>
        <v>0</v>
      </c>
      <c r="G26" s="248">
        <v>20000</v>
      </c>
      <c r="H26" s="369">
        <f>SUM(N26:AV26)</f>
        <v>20000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v>20000</v>
      </c>
      <c r="AN26" s="362"/>
      <c r="AO26" s="362"/>
      <c r="AP26" s="401"/>
      <c r="AQ26" s="411"/>
      <c r="AR26" s="362"/>
      <c r="AS26" s="362"/>
      <c r="AT26" s="362"/>
      <c r="AU26" s="362"/>
      <c r="AV26" s="362"/>
      <c r="AW26" s="247">
        <f t="shared" si="3"/>
        <v>20000</v>
      </c>
      <c r="AX26" s="243">
        <f t="shared" si="4"/>
        <v>20000</v>
      </c>
      <c r="AY26" s="548">
        <f t="shared" si="5"/>
        <v>0</v>
      </c>
    </row>
    <row r="27" spans="1:51" s="4" customFormat="1" ht="15" customHeight="1" thickBot="1" x14ac:dyDescent="0.4">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4">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35">
      <c r="A29" s="194" t="s">
        <v>86</v>
      </c>
      <c r="B29" s="455" t="str">
        <f>+LEFT($E$5,5)&amp;"."&amp;A29&amp;"."&amp;$E$3</f>
        <v>ZK101.K209.Analysis code</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35">
      <c r="A30" s="150"/>
      <c r="B30" s="456" t="str">
        <f>+B29</f>
        <v>ZK101.K209.Analysis code</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4">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35">
      <c r="A32" s="194" t="s">
        <v>88</v>
      </c>
      <c r="B32" s="455" t="str">
        <f>+LEFT($E$5,5)&amp;"."&amp;A32&amp;"."&amp;$E$3</f>
        <v>ZK101.K210.Analysis code</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35">
      <c r="A33" s="150"/>
      <c r="B33" s="456" t="str">
        <f>+B32</f>
        <v>ZK101.K210.Analysis code</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4">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35">
      <c r="A35" s="194" t="s">
        <v>90</v>
      </c>
      <c r="B35" s="455" t="str">
        <f>+LEFT($E$5,5)&amp;"."&amp;A35&amp;"."&amp;$E$3</f>
        <v>ZK101.K211.Analysis code</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35">
      <c r="A36" s="150"/>
      <c r="B36" s="456" t="str">
        <f>+B35</f>
        <v>ZK101.K211.Analysis code</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4">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35">
      <c r="A38" s="195" t="s">
        <v>92</v>
      </c>
      <c r="B38" s="455" t="str">
        <f>+LEFT($E$5,5)&amp;"."&amp;A38&amp;"."&amp;$E$3</f>
        <v>ZK101.K212.Analysis code</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35">
      <c r="A39" s="151"/>
      <c r="B39" s="460" t="str">
        <f>+B38</f>
        <v>ZK101.K212.Analysis code</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4">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35">
      <c r="A41" s="195" t="s">
        <v>94</v>
      </c>
      <c r="B41" s="455" t="str">
        <f>+LEFT($E$5,5)&amp;"."&amp;A41&amp;"."&amp;$E$3</f>
        <v>ZK101.K213.Analysis code</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35">
      <c r="A42" s="151"/>
      <c r="B42" s="460" t="str">
        <f>+B41</f>
        <v>ZK101.K213.Analysis code</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4">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35">
      <c r="A44" s="195" t="s">
        <v>96</v>
      </c>
      <c r="B44" s="455" t="str">
        <f>+LEFT($E$5,5)&amp;"."&amp;A44&amp;"."&amp;$E$3</f>
        <v>ZK101.K214.Analysis code</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35">
      <c r="A45" s="151"/>
      <c r="B45" s="460" t="str">
        <f>+B44</f>
        <v>ZK101.K214.Analysis code</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4">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35">
      <c r="A47" s="195" t="s">
        <v>98</v>
      </c>
      <c r="B47" s="455" t="str">
        <f>+LEFT($E$5,5)&amp;"."&amp;A47&amp;"."&amp;$E$3</f>
        <v>ZK101.K215.Analysis code</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35">
      <c r="A48" s="151"/>
      <c r="B48" s="460" t="str">
        <f>+B47</f>
        <v>ZK101.K215.Analysis code</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4">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35">
      <c r="A50" s="194" t="s">
        <v>100</v>
      </c>
      <c r="B50" s="455" t="str">
        <f>+LEFT($E$5,5)&amp;"."&amp;A50&amp;"."&amp;$E$3</f>
        <v>ZK101.K216.Analysis code</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35">
      <c r="A51" s="150"/>
      <c r="B51" s="456" t="str">
        <f>+B50</f>
        <v>ZK101.K216.Analysis code</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4">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35">
      <c r="A53" s="194" t="s">
        <v>102</v>
      </c>
      <c r="B53" s="455" t="str">
        <f>+LEFT($E$5,5)&amp;"."&amp;A53&amp;"."&amp;$E$3</f>
        <v>ZK101.K217.Analysis code</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35">
      <c r="A54" s="150"/>
      <c r="B54" s="456" t="str">
        <f>+B53</f>
        <v>ZK101.K217.Analysis code</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4">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35">
      <c r="A56" s="194" t="s">
        <v>104</v>
      </c>
      <c r="B56" s="455" t="str">
        <f>+LEFT($E$5,5)&amp;"."&amp;A56&amp;"."&amp;$E$3</f>
        <v>ZK101.K218.Analysis code</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35">
      <c r="A57" s="150"/>
      <c r="B57" s="456" t="str">
        <f>+B56</f>
        <v>ZK101.K218.Analysis code</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4">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35">
      <c r="A59" s="196" t="s">
        <v>106</v>
      </c>
      <c r="B59" s="455" t="str">
        <f>+LEFT($E$5,5)&amp;"."&amp;A59&amp;"."&amp;$E$3</f>
        <v>ZK101.K219.Analysis code</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35">
      <c r="A60" s="174"/>
      <c r="B60" s="462" t="str">
        <f>+B59</f>
        <v>ZK101.K219.Analysis code</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4">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35">
      <c r="A62" s="553" t="s">
        <v>263</v>
      </c>
      <c r="B62" s="543" t="str">
        <f>+LEFT($E$5,5)&amp;"."&amp;A62&amp;"."&amp;$E$3</f>
        <v>ZK101.K200.Analysis code</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35">
      <c r="A63" s="174"/>
      <c r="B63" s="462" t="str">
        <f>+B62</f>
        <v>ZK101.K200.Analysis code</v>
      </c>
      <c r="C63" s="274"/>
      <c r="D63" s="274"/>
      <c r="E63" s="248"/>
      <c r="F63" s="547">
        <f t="shared" ref="F63:F64" si="278">-E63+G63</f>
        <v>0</v>
      </c>
      <c r="G63" s="248">
        <v>0</v>
      </c>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4">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5" thickBot="1" x14ac:dyDescent="0.45">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45">
      <c r="A66" s="175"/>
      <c r="B66" s="175"/>
      <c r="C66" s="176"/>
      <c r="D66" s="17"/>
      <c r="E66" s="239">
        <f t="shared" ref="E66:G66" si="280">SUM(E8,E25,E29,E32,E35,E38,E41,E44,E47,E50,E53,E56,E59,E62)</f>
        <v>20000</v>
      </c>
      <c r="F66" s="327">
        <f t="shared" si="280"/>
        <v>0</v>
      </c>
      <c r="G66" s="239">
        <f t="shared" si="280"/>
        <v>20000</v>
      </c>
      <c r="H66" s="239">
        <f>SUM(H8,H25,H29,H32,H35,H38,H41,H44,H47,H50,H53,H56,H59,H62)</f>
        <v>20000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20000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20000</v>
      </c>
      <c r="AX66" s="239">
        <f t="shared" si="142"/>
        <v>20000</v>
      </c>
      <c r="AY66" s="442">
        <f t="shared" si="143"/>
        <v>0</v>
      </c>
    </row>
    <row r="67" spans="1:51" hidden="1" x14ac:dyDescent="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4">
      <c r="A68" s="444"/>
      <c r="B68" s="444"/>
      <c r="C68" s="444"/>
      <c r="D68" s="444"/>
    </row>
    <row r="69" spans="1:51" ht="15" hidden="1" thickBot="1" x14ac:dyDescent="0.45"/>
    <row r="70" spans="1:51" ht="15" hidden="1" thickBot="1" x14ac:dyDescent="0.45">
      <c r="C70" s="453" t="s">
        <v>58</v>
      </c>
      <c r="E70" s="561"/>
      <c r="F70" s="561"/>
      <c r="G70" s="561"/>
      <c r="H70" s="485">
        <f>+SUM(H59,H56,H53,H50,H47,H44,H41,H38,H32,H29,H25,H8)*0.2</f>
        <v>4000</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4000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4000</v>
      </c>
      <c r="AX70" s="485">
        <f t="shared" si="282"/>
        <v>4000</v>
      </c>
    </row>
    <row r="71" spans="1:51" ht="15" hidden="1" thickBot="1" x14ac:dyDescent="0.45">
      <c r="C71" s="453" t="s">
        <v>59</v>
      </c>
      <c r="E71" s="561"/>
      <c r="F71" s="561"/>
      <c r="G71" s="561"/>
      <c r="H71" s="485">
        <f>SUM(H66:H70)</f>
        <v>24000</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0</v>
      </c>
      <c r="AJ71" s="485">
        <f t="shared" si="284"/>
        <v>0</v>
      </c>
      <c r="AK71" s="485">
        <f t="shared" si="284"/>
        <v>0</v>
      </c>
      <c r="AL71" s="485">
        <f t="shared" si="284"/>
        <v>0</v>
      </c>
      <c r="AM71" s="485">
        <f t="shared" si="284"/>
        <v>24000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24000</v>
      </c>
      <c r="AX71" s="485">
        <f>SUM(AX66:AX70)</f>
        <v>24000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52"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IF(AY79&lt;0,"Actual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+SUMMARY!A12</f>
        <v>ZK102 - Development and R&amp;D</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193" t="s">
        <v>108</v>
      </c>
      <c r="B8" s="455" t="str">
        <f>+LEFT($E$5,5)&amp;"."&amp;A8&amp;"."&amp;$E$3</f>
        <v>ZK102.K201.Analysis code</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35">
      <c r="A9" s="336"/>
      <c r="B9" s="464"/>
      <c r="C9" s="337"/>
      <c r="D9" s="350" t="s">
        <v>5113</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35">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35">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35">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35">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35">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35">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35">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35">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35">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4">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35">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35">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35">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35">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4">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35">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35">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35">
      <c r="A29" s="150"/>
      <c r="B29" s="456" t="str">
        <f>+B8</f>
        <v>ZK102.K201.Analysis code</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45">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35">
      <c r="A31" s="193" t="s">
        <v>112</v>
      </c>
      <c r="B31" s="455" t="str">
        <f>+LEFT($E$5,5)&amp;"."&amp;A31&amp;"."&amp;$E$3</f>
        <v>ZK102.K115.Analysis code</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35">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35">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35">
      <c r="A34" s="338"/>
      <c r="B34" s="465" t="str">
        <f>+B31</f>
        <v>ZK102.K115.Analysis code</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4">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35">
      <c r="A36" s="193" t="s">
        <v>110</v>
      </c>
      <c r="B36" s="455" t="str">
        <f>+LEFT($E$5,5)&amp;"."&amp;A36&amp;"."&amp;$E$3</f>
        <v>ZK102.K116.Analysis code</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35">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35">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35">
      <c r="A39" s="150"/>
      <c r="B39" s="456" t="str">
        <f>+B36</f>
        <v>ZK102.K116.Analysis code</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4">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35">
      <c r="A41" s="194" t="s">
        <v>114</v>
      </c>
      <c r="B41" s="455" t="str">
        <f>+LEFT($E$5,5)&amp;"."&amp;A41&amp;"."&amp;$E$3</f>
        <v>ZK102.K202.Analysis code</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35">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35">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4">
      <c r="A44" s="343"/>
      <c r="B44" s="458" t="str">
        <f>+B41</f>
        <v>ZK102.K202.Analysis code</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4">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35">
      <c r="A46" s="194" t="s">
        <v>116</v>
      </c>
      <c r="B46" s="455" t="str">
        <f>+LEFT($E$5,5)&amp;"."&amp;A46&amp;"."&amp;$E$3</f>
        <v>ZK102.K203.Analysis code</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35">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35">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35">
      <c r="A49" s="338"/>
      <c r="B49" s="465" t="str">
        <f>+B46</f>
        <v>ZK102.K203.Analysis code</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4">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35">
      <c r="A51" s="552" t="s">
        <v>313</v>
      </c>
      <c r="B51" s="543" t="str">
        <f>+LEFT($E$5,5)&amp;"."&amp;A51&amp;"."&amp;$E$3</f>
        <v>ZK102.K117.Analysis code</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35">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35">
      <c r="A53" s="151"/>
      <c r="B53" s="460" t="str">
        <f>+B51</f>
        <v>ZK102.K117.Analysis code</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4">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35">
      <c r="A55" s="552"/>
      <c r="B55" s="543" t="str">
        <f>+LEFT($E$5,5)&amp;"."&amp;A55&amp;"."&amp;$E$3</f>
        <v>ZK102..Analysis code</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35">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35">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4">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35">
      <c r="A59" s="552"/>
      <c r="B59" s="543" t="str">
        <f>+LEFT($E$5,5)&amp;"."&amp;A59&amp;"."&amp;$E$3</f>
        <v>ZK102..Analysis code</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35">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35">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4">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35">
      <c r="A63" s="552"/>
      <c r="B63" s="543" t="str">
        <f>+LEFT($E$5,5)&amp;"."&amp;A63&amp;"."&amp;$E$3</f>
        <v>ZK102..Analysis code</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35">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4">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35">
      <c r="A66" s="552"/>
      <c r="B66" s="543" t="str">
        <f>+LEFT($E$5,5)&amp;"."&amp;A66&amp;"."&amp;$E$3</f>
        <v>ZK102..Analysis code</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35">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4">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35">
      <c r="A69" s="552"/>
      <c r="B69" s="543" t="str">
        <f>+LEFT($E$5,5)&amp;"."&amp;A69&amp;"."&amp;$E$3</f>
        <v>ZK102..Analysis code</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35">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4">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35">
      <c r="A72" s="552"/>
      <c r="B72" s="543" t="str">
        <f>+LEFT($E$5,5)&amp;"."&amp;A72&amp;"."&amp;$E$3</f>
        <v>ZK102..Analysis code</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35">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4">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35">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35">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4">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 thickBot="1" x14ac:dyDescent="0.45">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45">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4">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4">
      <c r="A81" s="444"/>
      <c r="B81" s="444"/>
      <c r="C81" s="444"/>
      <c r="D81" s="444"/>
    </row>
    <row r="82" spans="1:50" ht="15" hidden="1" thickBot="1" x14ac:dyDescent="0.45"/>
    <row r="83" spans="1:50" ht="15" hidden="1" thickBot="1" x14ac:dyDescent="0.45">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 hidden="1" thickBot="1" x14ac:dyDescent="0.45">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4"/>
    <row r="86" spans="1:50" hidden="1" x14ac:dyDescent="0.4"/>
    <row r="87" spans="1:50" hidden="1" x14ac:dyDescent="0.4">
      <c r="O87" s="219">
        <f>+IFERROR(VLOOKUP(B86,Sheet1!B:D,3,FALSE)+VLOOKUP(B86,Sheet1!B:E,4,FALSE),0)</f>
        <v>0</v>
      </c>
    </row>
    <row r="88" spans="1:50" hidden="1" x14ac:dyDescent="0.4"/>
    <row r="89" spans="1:50" hidden="1" x14ac:dyDescent="0.4"/>
    <row r="90" spans="1:50" hidden="1" x14ac:dyDescent="0.4">
      <c r="O90" s="219">
        <f>+IFERROR(VLOOKUP(B89,Sheet1!B:D,3,FALSE)+VLOOKUP(B89,Sheet1!B:E,4,FALSE),0)</f>
        <v>0</v>
      </c>
    </row>
    <row r="91" spans="1:50" hidden="1" x14ac:dyDescent="0.4"/>
    <row r="92" spans="1:50" hidden="1" x14ac:dyDescent="0.4"/>
    <row r="93" spans="1:50" hidden="1" x14ac:dyDescent="0.4">
      <c r="O93" s="219">
        <f>+IFERROR(VLOOKUP(B92,Sheet1!B:D,3,FALSE)+VLOOKUP(B92,Sheet1!B:E,4,FALSE),0)</f>
        <v>0</v>
      </c>
    </row>
    <row r="94" spans="1:50" hidden="1" x14ac:dyDescent="0.4"/>
    <row r="95" spans="1:50" hidden="1" x14ac:dyDescent="0.4"/>
    <row r="96" spans="1:50" hidden="1" x14ac:dyDescent="0.4">
      <c r="O96" s="219">
        <f>+IFERROR(VLOOKUP(B95,Sheet1!B:D,3,FALSE)+VLOOKUP(B95,Sheet1!B:E,4,FALSE),0)</f>
        <v>0</v>
      </c>
    </row>
    <row r="97" spans="15:15" hidden="1" x14ac:dyDescent="0.4"/>
    <row r="98" spans="15:15" hidden="1" x14ac:dyDescent="0.4"/>
    <row r="99" spans="15:15" hidden="1" x14ac:dyDescent="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tabSelected="1"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B30" sqref="AB30"/>
    </sheetView>
  </sheetViews>
  <sheetFormatPr defaultColWidth="7.3046875" defaultRowHeight="14.6" x14ac:dyDescent="0.4"/>
  <cols>
    <col min="1" max="1" width="5.3046875" style="21" customWidth="1"/>
    <col min="2" max="2" width="13.15234375" style="21" hidden="1" customWidth="1"/>
    <col min="3" max="4" width="23.3046875" style="21" customWidth="1"/>
    <col min="5" max="6" width="8.69140625" style="210" customWidth="1"/>
    <col min="7" max="7" width="9.53515625" style="210" customWidth="1"/>
    <col min="8" max="8" width="8.69140625" style="210" customWidth="1"/>
    <col min="9" max="10" width="7.84375" style="210" customWidth="1"/>
    <col min="11" max="11" width="7.69140625" style="210" customWidth="1"/>
    <col min="12" max="12" width="7.3046875" style="210" customWidth="1"/>
    <col min="13" max="13" width="6" style="210" customWidth="1"/>
    <col min="14" max="15" width="7.53515625" style="210"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15</v>
      </c>
      <c r="D1" s="9"/>
      <c r="E1" s="331" t="str">
        <f>'Cover Sheet'!$C$3</f>
        <v>Project Name</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8"/>
      <c r="B3" s="8"/>
      <c r="C3" s="9" t="s">
        <v>10</v>
      </c>
      <c r="D3" s="9"/>
      <c r="E3" s="148" t="str">
        <f>+'Cover Sheet'!$C$5</f>
        <v>Analysis code</v>
      </c>
      <c r="F3" s="211"/>
      <c r="G3" s="211"/>
      <c r="H3" s="862" t="str">
        <f>IF(G102&gt;E102,"Budget Revisions add cost.",":)")</f>
        <v>:)</v>
      </c>
      <c r="I3" s="862"/>
      <c r="J3" s="862"/>
      <c r="K3" s="862"/>
      <c r="L3" s="862"/>
      <c r="M3" s="863"/>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8"/>
      <c r="B4" s="8"/>
      <c r="C4" s="9"/>
      <c r="D4" s="9"/>
      <c r="E4" s="147"/>
      <c r="F4" s="211"/>
      <c r="G4" s="211"/>
      <c r="H4" s="862" t="str">
        <f>IF(AY102&lt;0,"Actual plus expected cost is more than forecast",":)")</f>
        <v>:)</v>
      </c>
      <c r="I4" s="862"/>
      <c r="J4" s="862"/>
      <c r="K4" s="862"/>
      <c r="L4" s="862"/>
      <c r="M4" s="863"/>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4">
      <c r="A5" s="8"/>
      <c r="B5" s="8"/>
      <c r="C5" s="9" t="s">
        <v>67</v>
      </c>
      <c r="D5" s="9"/>
      <c r="E5" s="329" t="str">
        <f>+SUMMARY!A13</f>
        <v>ZK103 - Creative &amp; Production teams and Consultants</v>
      </c>
      <c r="F5" s="334"/>
      <c r="G5" s="328"/>
      <c r="H5" s="328"/>
      <c r="I5" s="328"/>
      <c r="J5" s="200"/>
      <c r="K5" s="200"/>
      <c r="L5" s="200"/>
      <c r="M5" s="200"/>
      <c r="N5" s="222"/>
      <c r="O5" s="222"/>
      <c r="P5" s="848"/>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8"/>
      <c r="B6" s="8"/>
      <c r="C6" s="8"/>
      <c r="D6" s="8"/>
      <c r="E6" s="864" t="s">
        <v>21</v>
      </c>
      <c r="F6" s="865"/>
      <c r="G6" s="865"/>
      <c r="H6" s="866"/>
      <c r="I6" s="867" t="s">
        <v>22</v>
      </c>
      <c r="J6" s="868"/>
      <c r="K6" s="868"/>
      <c r="L6" s="868"/>
      <c r="M6" s="869"/>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245"/>
    </row>
    <row r="7" spans="1:52" ht="42" customHeight="1" thickBot="1" x14ac:dyDescent="0.45">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35">
      <c r="A8" s="348" t="s">
        <v>118</v>
      </c>
      <c r="B8" s="455" t="str">
        <f>+LEFT($E$5,5)&amp;"."&amp;A8&amp;"."&amp;$E$3</f>
        <v>ZK103.K161.Analysis code</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35">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35">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4">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35">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35">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4">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35">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35">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35">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35">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4">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35">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35">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35">
      <c r="A24" s="150"/>
      <c r="B24" s="456" t="str">
        <f>+B8</f>
        <v>ZK103.K161.Analysis code</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45">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35">
      <c r="A26" s="195" t="s">
        <v>120</v>
      </c>
      <c r="B26" s="455" t="str">
        <f>+LEFT($E$5,5)&amp;"."&amp;A26&amp;"."&amp;$E$3</f>
        <v>ZK103.K223.Analysis code</v>
      </c>
      <c r="C26" s="342" t="s">
        <v>121</v>
      </c>
      <c r="D26" s="342"/>
      <c r="E26" s="228">
        <f t="shared" ref="E26:L26" si="10">SUM(E27:E39)</f>
        <v>7500</v>
      </c>
      <c r="F26" s="430">
        <f t="shared" si="10"/>
        <v>0</v>
      </c>
      <c r="G26" s="228">
        <f t="shared" si="10"/>
        <v>7500</v>
      </c>
      <c r="H26" s="228">
        <f t="shared" si="10"/>
        <v>7500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3750</v>
      </c>
      <c r="AA26" s="268">
        <f t="shared" si="12"/>
        <v>0</v>
      </c>
      <c r="AB26" s="268">
        <f t="shared" si="12"/>
        <v>3750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7500</v>
      </c>
      <c r="AX26" s="439">
        <f t="shared" si="9"/>
        <v>7500</v>
      </c>
      <c r="AY26" s="440">
        <f t="shared" si="4"/>
        <v>0</v>
      </c>
    </row>
    <row r="27" spans="1:51" s="4" customFormat="1" ht="15" customHeight="1" x14ac:dyDescent="0.35">
      <c r="A27" s="338"/>
      <c r="B27" s="465"/>
      <c r="C27" s="339"/>
      <c r="D27" s="339" t="s">
        <v>5130</v>
      </c>
      <c r="E27" s="248">
        <v>7500</v>
      </c>
      <c r="F27" s="369">
        <f t="shared" si="7"/>
        <v>0</v>
      </c>
      <c r="G27" s="248">
        <v>7500</v>
      </c>
      <c r="H27" s="567">
        <f t="shared" si="5"/>
        <v>7500</v>
      </c>
      <c r="I27" s="230"/>
      <c r="J27" s="369">
        <f t="shared" si="6"/>
        <v>0</v>
      </c>
      <c r="K27" s="248">
        <v>0</v>
      </c>
      <c r="L27" s="231"/>
      <c r="M27" s="248"/>
      <c r="N27" s="234"/>
      <c r="O27" s="219"/>
      <c r="P27" s="361"/>
      <c r="Q27" s="362"/>
      <c r="R27" s="401"/>
      <c r="S27" s="411"/>
      <c r="T27" s="362"/>
      <c r="U27" s="362"/>
      <c r="V27" s="362"/>
      <c r="W27" s="362"/>
      <c r="X27" s="362"/>
      <c r="Y27" s="362"/>
      <c r="Z27" s="362">
        <v>3750</v>
      </c>
      <c r="AA27" s="362"/>
      <c r="AB27" s="362">
        <v>3750</v>
      </c>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7500</v>
      </c>
      <c r="AX27" s="439">
        <f t="shared" si="9"/>
        <v>7500</v>
      </c>
      <c r="AY27" s="440">
        <f t="shared" si="4"/>
        <v>0</v>
      </c>
    </row>
    <row r="28" spans="1:51" s="4" customFormat="1" ht="15" customHeight="1" x14ac:dyDescent="0.35">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35">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35">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35">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35">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35">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35">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35">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35">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35">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35">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4">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35">
      <c r="A40" s="195" t="s">
        <v>122</v>
      </c>
      <c r="B40" s="455" t="str">
        <f>+LEFT($E$5,5)&amp;"."&amp;A40&amp;"."&amp;$E$3</f>
        <v>ZK103.K224.Analysis code</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35">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35">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35">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4">
      <c r="A44" s="343"/>
      <c r="B44" s="457" t="str">
        <f>+B40</f>
        <v>ZK103.K224.Analysis code</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4">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35">
      <c r="A46" s="195" t="s">
        <v>124</v>
      </c>
      <c r="B46" s="455" t="str">
        <f>+LEFT($E$5,5)&amp;"."&amp;A46&amp;"."&amp;$E$3</f>
        <v>ZK103.K225.Analysis code</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35">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35">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35">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35">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35">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4">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35">
      <c r="A53" s="195" t="s">
        <v>126</v>
      </c>
      <c r="B53" s="455" t="str">
        <f>+LEFT($E$5,5)&amp;"."&amp;A53&amp;"."&amp;$E$3</f>
        <v>ZK103.K226.Analysis code</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35">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35">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35">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35">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35">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35">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35">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35">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35">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35">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35">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35">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35">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35">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35">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4">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35">
      <c r="A70" s="347" t="s">
        <v>128</v>
      </c>
      <c r="B70" s="455" t="str">
        <f>+LEFT($E$5,5)&amp;"."&amp;A70&amp;"."&amp;$E$3</f>
        <v>ZK103.K227.Analysis code</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35">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35">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35">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35">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35">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4">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35">
      <c r="A77" s="195"/>
      <c r="B77" s="455" t="str">
        <f>+LEFT($E$5,5)&amp;"."&amp;A77&amp;"."&amp;$E$3</f>
        <v>ZK103..Analysis code</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3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3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3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3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4">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3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3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3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3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3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3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3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3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3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3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3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3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 thickBot="1" x14ac:dyDescent="0.45">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45">
      <c r="A102" s="175"/>
      <c r="B102" s="175"/>
      <c r="C102" s="176"/>
      <c r="D102" s="17"/>
      <c r="E102" s="239">
        <f t="shared" ref="E102:L102" si="250">SUM(E8,E26,E40,E46,E53,E70,E77,E83,E86,E89,E92,E95,E98)</f>
        <v>7500</v>
      </c>
      <c r="F102" s="327">
        <f t="shared" si="250"/>
        <v>0</v>
      </c>
      <c r="G102" s="239">
        <f t="shared" si="250"/>
        <v>7500</v>
      </c>
      <c r="H102" s="239">
        <f t="shared" si="250"/>
        <v>7500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3750</v>
      </c>
      <c r="AA102" s="239">
        <f t="shared" si="251"/>
        <v>0</v>
      </c>
      <c r="AB102" s="239">
        <f t="shared" si="251"/>
        <v>3750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7500</v>
      </c>
      <c r="AX102" s="239">
        <f t="shared" si="227"/>
        <v>7500</v>
      </c>
      <c r="AY102" s="442">
        <f t="shared" si="225"/>
        <v>0</v>
      </c>
    </row>
    <row r="103" spans="1:51" hidden="1" x14ac:dyDescent="0.4">
      <c r="A103" s="8"/>
      <c r="B103" s="8"/>
      <c r="C103" s="8"/>
      <c r="D103" s="8"/>
      <c r="E103" s="858"/>
      <c r="F103" s="858"/>
      <c r="G103" s="858"/>
      <c r="H103" s="858"/>
      <c r="I103" s="859"/>
      <c r="J103" s="860"/>
      <c r="K103" s="860"/>
      <c r="L103" s="860"/>
      <c r="M103" s="861"/>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4">
      <c r="A104" s="8"/>
      <c r="B104" s="8"/>
      <c r="C104" s="8"/>
      <c r="D104" s="8"/>
    </row>
    <row r="105" spans="1:51" ht="15" hidden="1" thickBot="1" x14ac:dyDescent="0.45"/>
    <row r="106" spans="1:51" s="141" customFormat="1" ht="15" hidden="1" thickBot="1" x14ac:dyDescent="0.45">
      <c r="A106" s="21"/>
      <c r="B106" s="21"/>
      <c r="C106" s="21" t="s">
        <v>58</v>
      </c>
      <c r="D106" s="21"/>
      <c r="E106" s="22"/>
      <c r="F106" s="22"/>
      <c r="G106" s="22"/>
      <c r="H106" s="209">
        <f>+H102*0.2</f>
        <v>1500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750</v>
      </c>
      <c r="AA106" s="485">
        <f t="shared" si="254"/>
        <v>0</v>
      </c>
      <c r="AB106" s="485">
        <f t="shared" si="254"/>
        <v>750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1500</v>
      </c>
      <c r="AX106" s="209">
        <f>+AX102*0.2</f>
        <v>1500</v>
      </c>
    </row>
    <row r="107" spans="1:51" s="141" customFormat="1" ht="15" hidden="1" thickBot="1" x14ac:dyDescent="0.45">
      <c r="A107" s="21"/>
      <c r="B107" s="21"/>
      <c r="C107" s="21" t="s">
        <v>59</v>
      </c>
      <c r="D107" s="21"/>
      <c r="E107" s="22"/>
      <c r="F107" s="22"/>
      <c r="G107" s="22"/>
      <c r="H107" s="209">
        <f>SUM(H102:H106)</f>
        <v>9000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4500</v>
      </c>
      <c r="AA107" s="485">
        <f t="shared" si="257"/>
        <v>0</v>
      </c>
      <c r="AB107" s="485">
        <f t="shared" si="257"/>
        <v>4500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9000</v>
      </c>
      <c r="AX107" s="209">
        <f>SUM(AX102:AX106)</f>
        <v>9000</v>
      </c>
    </row>
    <row r="126" spans="5:5" x14ac:dyDescent="0.4">
      <c r="E126" s="21"/>
    </row>
    <row r="127" spans="5:5" x14ac:dyDescent="0.4">
      <c r="E127" s="21"/>
    </row>
    <row r="128" spans="5:5" x14ac:dyDescent="0.4">
      <c r="E128" s="21"/>
    </row>
    <row r="129" spans="5:5" x14ac:dyDescent="0.4">
      <c r="E129" s="21"/>
    </row>
    <row r="130" spans="5:5" x14ac:dyDescent="0.4">
      <c r="E130" s="21"/>
    </row>
    <row r="131" spans="5:5" x14ac:dyDescent="0.4">
      <c r="E131" s="21"/>
    </row>
    <row r="132" spans="5:5" x14ac:dyDescent="0.4">
      <c r="E132" s="21"/>
    </row>
    <row r="133" spans="5:5" x14ac:dyDescent="0.4">
      <c r="E133" s="21"/>
    </row>
    <row r="134" spans="5:5" x14ac:dyDescent="0.4">
      <c r="E134" s="21"/>
    </row>
    <row r="135" spans="5:5" x14ac:dyDescent="0.4">
      <c r="E135" s="21"/>
    </row>
    <row r="136" spans="5:5" x14ac:dyDescent="0.4">
      <c r="E136" s="21"/>
    </row>
    <row r="137" spans="5:5" x14ac:dyDescent="0.4">
      <c r="E137" s="21"/>
    </row>
    <row r="138" spans="5:5" x14ac:dyDescent="0.4">
      <c r="E138" s="21"/>
    </row>
    <row r="139" spans="5:5" x14ac:dyDescent="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+SUMMARY!A14</f>
        <v>ZK104 - Performers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130</v>
      </c>
      <c r="B8" s="455" t="str">
        <f>+LEFT($E$5,5)&amp;"."&amp;A8&amp;"."&amp;$E$3</f>
        <v>ZK104.K231.Analysis code</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35">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3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3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35">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35">
      <c r="A15" s="150"/>
      <c r="B15" s="456" t="str">
        <f>+B8</f>
        <v>ZK104.K231.Analysis code</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45">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35">
      <c r="A17" s="195" t="s">
        <v>132</v>
      </c>
      <c r="B17" s="455" t="str">
        <f>+LEFT($E$5,5)&amp;"."&amp;A17&amp;"."&amp;$E$3</f>
        <v>ZK104.K232.Analysis code</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35">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35">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35">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35">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35">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35">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35">
      <c r="A24" s="338"/>
      <c r="B24" s="465" t="str">
        <f>+B17</f>
        <v>ZK104.K232.Analysis code</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4">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35">
      <c r="A26" s="195" t="s">
        <v>134</v>
      </c>
      <c r="B26" s="455" t="str">
        <f>+LEFT($E$5,5)&amp;"."&amp;A26&amp;"."&amp;$E$3</f>
        <v>ZK104.K233.Analysis code</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35">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35">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35">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35">
      <c r="A30" s="343"/>
      <c r="B30" s="466" t="str">
        <f>+B26</f>
        <v>ZK104.K233.Analysis code</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4">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35">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35">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4">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35">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35">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4">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35">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35">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4">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35">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35">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4">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35">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35">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4">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35">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35">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4">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35">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35">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4">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35">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35">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4">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35">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35">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4">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35">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35">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4">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 thickBot="1" x14ac:dyDescent="0.45">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45">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4">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4">
      <c r="A65" s="444"/>
      <c r="B65" s="444"/>
      <c r="C65" s="444"/>
      <c r="D65" s="444"/>
    </row>
    <row r="66" spans="1:50" ht="15" hidden="1" thickBot="1" x14ac:dyDescent="0.45"/>
    <row r="67" spans="1:50" ht="15" hidden="1" thickBot="1" x14ac:dyDescent="0.45">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 hidden="1" thickBot="1" x14ac:dyDescent="0.45">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4">
      <c r="C69" s="453" t="s">
        <v>297</v>
      </c>
      <c r="N69" s="234">
        <f>+IFERROR(VLOOKUP(B68,Sheet1!B:D,2,FALSE),0)</f>
        <v>0</v>
      </c>
      <c r="O69" s="219">
        <f>+IFERROR(VLOOKUP(B68,Sheet1!B:D,3,FALSE)+VLOOKUP(B68,Sheet1!B:E,4,FALSE),0)</f>
        <v>0</v>
      </c>
    </row>
    <row r="70" spans="1:50" hidden="1" x14ac:dyDescent="0.4"/>
    <row r="71" spans="1:50" hidden="1" x14ac:dyDescent="0.4">
      <c r="O71" s="219"/>
    </row>
    <row r="75" spans="1:50" hidden="1" x14ac:dyDescent="0.4"/>
    <row r="76" spans="1:50" hidden="1" x14ac:dyDescent="0.4">
      <c r="C76" s="453" t="s">
        <v>297</v>
      </c>
      <c r="O76" s="219">
        <f>+IFERROR(VLOOKUP(B75,Sheet1!B:D,3,FALSE)+VLOOKUP(B75,Sheet1!B:E,4,FALSE),0)</f>
        <v>0</v>
      </c>
    </row>
    <row r="77" spans="1:50" hidden="1" x14ac:dyDescent="0.4"/>
    <row r="78" spans="1:50" hidden="1" x14ac:dyDescent="0.4">
      <c r="O78" s="219">
        <f>+IFERROR(VLOOKUP(B77,Sheet1!B:D,3,FALSE)+VLOOKUP(B77,Sheet1!B:E,4,FALSE),0)</f>
        <v>0</v>
      </c>
    </row>
    <row r="79" spans="1:50" hidden="1" x14ac:dyDescent="0.4">
      <c r="O79" s="219">
        <f>+IFERROR(VLOOKUP(B78,Sheet1!B:D,3,FALSE)+VLOOKUP(B78,Sheet1!B:E,4,FALSE),0)</f>
        <v>0</v>
      </c>
    </row>
    <row r="80" spans="1:50" hidden="1" x14ac:dyDescent="0.4"/>
    <row r="81" spans="15:15" hidden="1" x14ac:dyDescent="0.4"/>
    <row r="82" spans="15:15" hidden="1" x14ac:dyDescent="0.4"/>
    <row r="83" spans="15:15" hidden="1" x14ac:dyDescent="0.4"/>
    <row r="84" spans="15:15" hidden="1" x14ac:dyDescent="0.4">
      <c r="O84" s="219">
        <f>+IFERROR(VLOOKUP(B83,Sheet1!B:D,3,FALSE)+VLOOKUP(B83,Sheet1!B:E,4,FALSE),0)</f>
        <v>0</v>
      </c>
    </row>
    <row r="85" spans="15:15" hidden="1" x14ac:dyDescent="0.4"/>
    <row r="86" spans="15:15" hidden="1" x14ac:dyDescent="0.4"/>
    <row r="87" spans="15:15" hidden="1" x14ac:dyDescent="0.4">
      <c r="O87" s="219">
        <f>+IFERROR(VLOOKUP(B86,Sheet1!B:D,3,FALSE)+VLOOKUP(B86,Sheet1!B:E,4,FALSE),0)</f>
        <v>0</v>
      </c>
    </row>
    <row r="88" spans="15:15" hidden="1" x14ac:dyDescent="0.4"/>
    <row r="89" spans="15:15" hidden="1" x14ac:dyDescent="0.4"/>
    <row r="90" spans="15:15" hidden="1" x14ac:dyDescent="0.4">
      <c r="O90" s="219">
        <f>+IFERROR(VLOOKUP(B89,Sheet1!B:D,3,FALSE)+VLOOKUP(B89,Sheet1!B:E,4,FALSE),0)</f>
        <v>0</v>
      </c>
    </row>
    <row r="91" spans="15:15" hidden="1" x14ac:dyDescent="0.4"/>
    <row r="92" spans="15:15" hidden="1" x14ac:dyDescent="0.4"/>
    <row r="93" spans="15:15" hidden="1" x14ac:dyDescent="0.4">
      <c r="O93" s="219">
        <f>+IFERROR(VLOOKUP(B92,Sheet1!B:D,3,FALSE)+VLOOKUP(B92,Sheet1!B:E,4,FALSE),0)</f>
        <v>0</v>
      </c>
    </row>
    <row r="94" spans="15:15" hidden="1" x14ac:dyDescent="0.4"/>
    <row r="95" spans="15:15" hidden="1" x14ac:dyDescent="0.4"/>
    <row r="96" spans="15:15" hidden="1" x14ac:dyDescent="0.4">
      <c r="O96" s="219">
        <f>+IFERROR(VLOOKUP(B95,Sheet1!B:D,3,FALSE)+VLOOKUP(B95,Sheet1!B:E,4,FALSE),0)</f>
        <v>0</v>
      </c>
    </row>
    <row r="97" spans="15:15" hidden="1" x14ac:dyDescent="0.4"/>
    <row r="98" spans="15:15" hidden="1" x14ac:dyDescent="0.4"/>
    <row r="99" spans="15:15" hidden="1" x14ac:dyDescent="0.4">
      <c r="O99" s="219">
        <f>+IFERROR(VLOOKUP(B98,Sheet1!B:D,3,FALSE)+VLOOKUP(B98,Sheet1!B:E,4,FALSE),0)</f>
        <v>0</v>
      </c>
    </row>
    <row r="100" spans="15:15" hidden="1" x14ac:dyDescent="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IF(AY70&lt;0,"Actual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+SUMMARY!A15</f>
        <v>ZK105 - Rehearsal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136</v>
      </c>
      <c r="B8" s="455" t="str">
        <f>+LEFT($E$5,5)&amp;"."&amp;A8&amp;"."&amp;$E$3</f>
        <v>ZK105.K237.Analysis code</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35">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3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3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35">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35">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4">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4">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35">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35">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35">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35">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35">
      <c r="A22" s="150"/>
      <c r="B22" s="456" t="str">
        <f>+B8</f>
        <v>ZK105.K237.Analysis code</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45">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35">
      <c r="A24" s="195" t="s">
        <v>138</v>
      </c>
      <c r="B24" s="455" t="str">
        <f>+LEFT($E$5,5)&amp;"."&amp;A24&amp;"."&amp;$E$3</f>
        <v>ZK105.K238.Analysis code</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35">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35">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35">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35">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35">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35">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35">
      <c r="A31" s="338"/>
      <c r="B31" s="465" t="str">
        <f>+B24</f>
        <v>ZK105.K238.Analysis code</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4">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35">
      <c r="A33" s="195" t="s">
        <v>140</v>
      </c>
      <c r="B33" s="455" t="str">
        <f>+LEFT($E$5,5)&amp;"."&amp;A33&amp;"."&amp;$E$3</f>
        <v>ZK105.K239.Analysis code</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35">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35">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35">
      <c r="A36" s="343"/>
      <c r="B36" s="466" t="str">
        <f>+B33</f>
        <v>ZK105.K239.Analysis code</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4">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35">
      <c r="A38" s="195" t="s">
        <v>142</v>
      </c>
      <c r="B38" s="455" t="str">
        <f>+LEFT($E$5,5)&amp;"."&amp;A38&amp;"."&amp;$E$3</f>
        <v>ZK105.K240.Analysis code</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35">
      <c r="A39" s="343"/>
      <c r="B39" s="465" t="str">
        <f>+B38</f>
        <v>ZK105.K240.Analysis code</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35">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4">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35">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35">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4">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35">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35">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4">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35">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35">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4">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35">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35">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4">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35">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35">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4">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35">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35">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4">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35">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35">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4">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35">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35">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4">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35">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35">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4">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 thickBot="1" x14ac:dyDescent="0.45">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4">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4">
      <c r="A71" s="444"/>
      <c r="B71" s="444"/>
      <c r="C71" s="444"/>
      <c r="D71" s="444"/>
      <c r="E71" s="840"/>
      <c r="F71" s="840"/>
      <c r="G71" s="840"/>
      <c r="H71" s="840"/>
      <c r="I71" s="841"/>
      <c r="J71" s="842"/>
      <c r="K71" s="842"/>
      <c r="L71" s="842"/>
      <c r="M71" s="843"/>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4">
      <c r="A72" s="444"/>
      <c r="B72" s="444"/>
      <c r="C72" s="444"/>
      <c r="D72" s="444"/>
    </row>
    <row r="73" spans="1:51" ht="15" hidden="1" thickBot="1" x14ac:dyDescent="0.45"/>
    <row r="74" spans="1:51" ht="15" hidden="1" thickBot="1" x14ac:dyDescent="0.45">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 hidden="1" thickBot="1" x14ac:dyDescent="0.45">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4"/>
    <row r="77" spans="1:51" hidden="1" x14ac:dyDescent="0.4">
      <c r="C77" s="453" t="s">
        <v>297</v>
      </c>
      <c r="O77" s="517">
        <f>+IFERROR(VLOOKUP(B76,Sheet1!B:D,3,FALSE)+VLOOKUP(B76,Sheet1!B:E,4,FALSE),0)</f>
        <v>0</v>
      </c>
    </row>
    <row r="78" spans="1:51" hidden="1" x14ac:dyDescent="0.4"/>
    <row r="79" spans="1:51" hidden="1" x14ac:dyDescent="0.4">
      <c r="O79" s="517">
        <f>+IFERROR(VLOOKUP(B78,Sheet1!B:D,3,FALSE)+VLOOKUP(B78,Sheet1!B:E,4,FALSE),0)</f>
        <v>0</v>
      </c>
    </row>
    <row r="80" spans="1:51" hidden="1" x14ac:dyDescent="0.4">
      <c r="O80" s="517">
        <f>+IFERROR(VLOOKUP(B79,Sheet1!B:D,3,FALSE)+VLOOKUP(B79,Sheet1!B:E,4,FALSE),0)</f>
        <v>0</v>
      </c>
    </row>
    <row r="81" spans="15:15" hidden="1" x14ac:dyDescent="0.4"/>
    <row r="82" spans="15:15" hidden="1" x14ac:dyDescent="0.4"/>
    <row r="83" spans="15:15" hidden="1" x14ac:dyDescent="0.4"/>
    <row r="84" spans="15:15" hidden="1" x14ac:dyDescent="0.4"/>
    <row r="85" spans="15:15" hidden="1" x14ac:dyDescent="0.4">
      <c r="O85" s="517">
        <f>+IFERROR(VLOOKUP(B84,Sheet1!B:D,3,FALSE)+VLOOKUP(B84,Sheet1!B:E,4,FALSE),0)</f>
        <v>0</v>
      </c>
    </row>
    <row r="86" spans="15:15" hidden="1" x14ac:dyDescent="0.4"/>
    <row r="87" spans="15:15" hidden="1" x14ac:dyDescent="0.4"/>
    <row r="88" spans="15:15" hidden="1" x14ac:dyDescent="0.4">
      <c r="O88" s="517">
        <f>+IFERROR(VLOOKUP(B87,Sheet1!B:D,3,FALSE)+VLOOKUP(B87,Sheet1!B:E,4,FALSE),0)</f>
        <v>0</v>
      </c>
    </row>
    <row r="89" spans="15:15" hidden="1" x14ac:dyDescent="0.4"/>
    <row r="90" spans="15:15" hidden="1" x14ac:dyDescent="0.4"/>
    <row r="91" spans="15:15" hidden="1" x14ac:dyDescent="0.4">
      <c r="O91" s="517">
        <f>+IFERROR(VLOOKUP(B90,Sheet1!B:D,3,FALSE)+VLOOKUP(B90,Sheet1!B:E,4,FALSE),0)</f>
        <v>0</v>
      </c>
    </row>
    <row r="92" spans="15:15" hidden="1" x14ac:dyDescent="0.4"/>
    <row r="93" spans="15:15" hidden="1" x14ac:dyDescent="0.4"/>
    <row r="94" spans="15:15" hidden="1" x14ac:dyDescent="0.4">
      <c r="O94" s="517">
        <f>+IFERROR(VLOOKUP(B93,Sheet1!B:D,3,FALSE)+VLOOKUP(B93,Sheet1!B:E,4,FALSE),0)</f>
        <v>0</v>
      </c>
    </row>
    <row r="95" spans="15:15" hidden="1" x14ac:dyDescent="0.4"/>
    <row r="96" spans="15:15" hidden="1" x14ac:dyDescent="0.4"/>
    <row r="97" spans="15:15" hidden="1" x14ac:dyDescent="0.4">
      <c r="O97" s="517">
        <f>+IFERROR(VLOOKUP(B96,Sheet1!B:D,3,FALSE)+VLOOKUP(B96,Sheet1!B:E,4,FALSE),0)</f>
        <v>0</v>
      </c>
    </row>
    <row r="98" spans="15:15" hidden="1" x14ac:dyDescent="0.4"/>
    <row r="99" spans="15:15" hidden="1" x14ac:dyDescent="0.4"/>
    <row r="100" spans="15:15" hidden="1" x14ac:dyDescent="0.4">
      <c r="O100" s="517">
        <f>+IFERROR(VLOOKUP(B99,Sheet1!B:D,3,FALSE)+VLOOKUP(B99,Sheet1!B:E,4,FALSE),0)</f>
        <v>0</v>
      </c>
    </row>
    <row r="101" spans="15:15" hidden="1" x14ac:dyDescent="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0" activePane="bottomRight" state="frozen"/>
      <selection activeCell="U1" sqref="U1:X1048576"/>
      <selection pane="topRight" activeCell="U1" sqref="U1:X1048576"/>
      <selection pane="bottomLeft" activeCell="U1" sqref="U1:X1048576"/>
      <selection pane="bottomRight" activeCell="A126" sqref="A126"/>
    </sheetView>
  </sheetViews>
  <sheetFormatPr defaultColWidth="7.3046875" defaultRowHeight="14.6" x14ac:dyDescent="0.4"/>
  <cols>
    <col min="1" max="1" width="5.3046875" style="21" customWidth="1"/>
    <col min="2" max="2" width="13.3828125" style="21" hidden="1" customWidth="1"/>
    <col min="3" max="4" width="23.3046875" style="21" customWidth="1"/>
    <col min="5" max="6" width="8.69140625" style="210" customWidth="1"/>
    <col min="7" max="7" width="9.53515625" style="210" customWidth="1"/>
    <col min="8" max="8" width="8.69140625" style="210" customWidth="1"/>
    <col min="9" max="10" width="7.84375" style="210" customWidth="1"/>
    <col min="11" max="11" width="7.69140625" style="210" customWidth="1"/>
    <col min="12" max="12" width="7.3046875" style="210" customWidth="1"/>
    <col min="13" max="13" width="6" style="210" customWidth="1"/>
    <col min="14" max="15" width="7.53515625" style="210" customWidth="1"/>
    <col min="16" max="16" width="9" style="23" hidden="1" customWidth="1"/>
    <col min="17" max="24" width="7.3828125" style="23" hidden="1" customWidth="1"/>
    <col min="25" max="26" width="7.3828125" style="23" customWidth="1"/>
    <col min="27" max="27" width="7.3828125" style="23" customWidth="1" collapsed="1"/>
    <col min="28" max="29" width="7.3828125" style="23" customWidth="1"/>
    <col min="30" max="30" width="7.3828125" style="23" customWidth="1" collapsed="1"/>
    <col min="31" max="32" width="7.3828125" style="23" customWidth="1"/>
    <col min="33" max="33" width="7.3828125" style="23" customWidth="1" collapsed="1"/>
    <col min="34" max="35" width="7.3828125" style="23" customWidth="1"/>
    <col min="36" max="36" width="7.3828125" style="23" customWidth="1" collapsed="1"/>
    <col min="37" max="38" width="7.3828125" style="23" customWidth="1"/>
    <col min="39" max="39" width="7.3828125" style="23" customWidth="1" collapsed="1"/>
    <col min="40" max="41" width="7.3828125" style="23" customWidth="1"/>
    <col min="42" max="42" width="7.3828125" style="23" customWidth="1" collapsed="1"/>
    <col min="43" max="44" width="7.3828125" style="23" customWidth="1"/>
    <col min="45" max="45" width="7.3828125" style="23" customWidth="1" collapsed="1"/>
    <col min="46" max="47" width="7.3828125" style="23"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15</v>
      </c>
      <c r="D1" s="9"/>
      <c r="E1" s="331" t="str">
        <f>'Cover Sheet'!$C$3</f>
        <v>Project Name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10</v>
      </c>
      <c r="D3" s="9"/>
      <c r="E3" s="148" t="str">
        <f>+'Cover Sheet'!$C$5</f>
        <v>Analysis code</v>
      </c>
      <c r="F3" s="211"/>
      <c r="G3" s="211"/>
      <c r="H3" s="862" t="str">
        <f>IF(G115&gt;E115,"Budget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4">
      <c r="A4" s="8"/>
      <c r="B4" s="8"/>
      <c r="C4" s="9"/>
      <c r="D4" s="9"/>
      <c r="E4" s="147"/>
      <c r="F4" s="211"/>
      <c r="G4" s="211"/>
      <c r="H4" s="862" t="str">
        <f>IF(AY115&lt;0,"Actual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4">
      <c r="A5" s="8"/>
      <c r="B5" s="8"/>
      <c r="C5" s="9" t="s">
        <v>67</v>
      </c>
      <c r="D5" s="9"/>
      <c r="E5" s="329" t="str">
        <f>+SUMMARY!A16</f>
        <v>ZK106 - Technical and Production</v>
      </c>
      <c r="F5" s="334"/>
      <c r="G5" s="328"/>
      <c r="H5" s="212"/>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45">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35">
      <c r="A8" s="348" t="s">
        <v>144</v>
      </c>
      <c r="B8" s="455" t="str">
        <f>+LEFT($E$5,5)&amp;"."&amp;A8&amp;"."&amp;$E$3</f>
        <v>ZK106.K244.Analysis code</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3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35">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35">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35">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35">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4">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35">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35">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35">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35">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35">
      <c r="A19" s="150"/>
      <c r="B19" s="456" t="str">
        <f>+B8</f>
        <v>ZK106.K244.Analysis code</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45">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35">
      <c r="A21" s="195" t="s">
        <v>146</v>
      </c>
      <c r="B21" s="455" t="str">
        <f>+LEFT($E$5,5)&amp;"."&amp;A21&amp;"."&amp;$E$3</f>
        <v>ZK106.K245.Analysis code</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35">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35">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35">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35">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35">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35">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35">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35">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35">
      <c r="A30" s="150"/>
      <c r="B30" s="456" t="str">
        <f>+B21</f>
        <v>ZK106.K245.Analysis code</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4">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35">
      <c r="A32" s="195" t="s">
        <v>148</v>
      </c>
      <c r="B32" s="455" t="str">
        <f>+LEFT($E$5,5)&amp;"."&amp;A32&amp;"."&amp;$E$3</f>
        <v>ZK106.K246.Analysis code</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35">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35">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35">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35">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35">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35">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35">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35">
      <c r="A40" s="343"/>
      <c r="B40" s="466" t="str">
        <f>+B32</f>
        <v>ZK106.K246.Analysis code</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4">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35">
      <c r="A42" s="195" t="s">
        <v>150</v>
      </c>
      <c r="B42" s="455" t="str">
        <f>+LEFT($E$5,5)&amp;"."&amp;A42&amp;"."&amp;$E$3</f>
        <v>ZK106.K247.Analysis code</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35">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35">
      <c r="A44" s="343"/>
      <c r="B44" s="465" t="str">
        <f>+B42</f>
        <v>ZK106.K247.Analysis code</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35">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35">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35">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35">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35">
      <c r="A49" s="338"/>
      <c r="B49" s="465" t="str">
        <f>+B42</f>
        <v>ZK106.K247.Analysis code</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4">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35">
      <c r="A51" s="195" t="s">
        <v>152</v>
      </c>
      <c r="B51" s="455" t="str">
        <f>+LEFT($E$5,5)&amp;"."&amp;A51&amp;"."&amp;$E$3</f>
        <v>ZK106.K128.Analysis code</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35">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35">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35">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35">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35">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35">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35">
      <c r="A58" s="338"/>
      <c r="B58" s="465" t="str">
        <f>+B51</f>
        <v>ZK106.K128.Analysis code</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4">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35">
      <c r="A60" s="195" t="s">
        <v>154</v>
      </c>
      <c r="B60" s="455" t="str">
        <f>+LEFT($E$5,5)&amp;"."&amp;A60&amp;"."&amp;$E$3</f>
        <v>ZK106.K248.Analysis code</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35">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35">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35">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35">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35">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35">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35">
      <c r="A67" s="338"/>
      <c r="B67" s="465" t="str">
        <f>+B60</f>
        <v>ZK106.K248.Analysis code</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4">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35">
      <c r="A69" s="195" t="s">
        <v>156</v>
      </c>
      <c r="B69" s="455" t="str">
        <f>+LEFT($E$5,5)&amp;"."&amp;A69&amp;"."&amp;$E$3</f>
        <v>ZK106.K249.Analysis code</v>
      </c>
      <c r="C69" s="342" t="s">
        <v>5122</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35">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35">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35">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35">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35">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35">
      <c r="A75" s="336"/>
      <c r="B75" s="464" t="str">
        <f>+B69</f>
        <v>ZK106.K249.Analysis code</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35">
      <c r="A76" s="338"/>
      <c r="B76" s="465" t="str">
        <f>+B69</f>
        <v>ZK106.K249.Analysis code</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4">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35">
      <c r="A78" s="195" t="s">
        <v>157</v>
      </c>
      <c r="B78" s="455" t="str">
        <f>+LEFT($E$5,5)&amp;"."&amp;A78&amp;"."&amp;$E$3</f>
        <v>ZK106.K250.Analysis code</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35">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35">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35">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35">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35">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35">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35">
      <c r="A85" s="336"/>
      <c r="B85" s="464" t="str">
        <f>+B78</f>
        <v>ZK106.K250.Analysis code</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4">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35">
      <c r="A87" s="195" t="s">
        <v>159</v>
      </c>
      <c r="B87" s="455" t="str">
        <f>+LEFT($E$5,5)&amp;"."&amp;A87&amp;"."&amp;$E$3</f>
        <v>ZK106.K251.Analysis code</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35">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35">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35">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35">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35">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35">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35">
      <c r="A94" s="338"/>
      <c r="B94" s="465" t="str">
        <f>+B87</f>
        <v>ZK106.K251.Analysis code</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4">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35">
      <c r="A96" s="348" t="s">
        <v>161</v>
      </c>
      <c r="B96" s="455" t="str">
        <f>+LEFT($E$5,5)&amp;"."&amp;A96&amp;"."&amp;$E$3</f>
        <v>ZK106.K252.Analysis code</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35">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35">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35">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35">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35">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35">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35">
      <c r="A103" s="349"/>
      <c r="B103" s="486" t="str">
        <f>+B96</f>
        <v>ZK106.K252.Analysis code</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4">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35">
      <c r="A105" s="347" t="s">
        <v>163</v>
      </c>
      <c r="B105" s="455" t="str">
        <f>+LEFT($E$5,5)&amp;"."&amp;A105&amp;"."&amp;$E$3</f>
        <v>ZK106.K253.Analysis code</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35">
      <c r="A106" s="150"/>
      <c r="B106" s="456" t="str">
        <f>+B105</f>
        <v>ZK106.K253.Analysis code</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4">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3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3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3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3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 thickBot="1" x14ac:dyDescent="0.45">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45">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4">
      <c r="A116" s="8"/>
      <c r="B116" s="8"/>
      <c r="C116" s="8"/>
      <c r="D116" s="8"/>
      <c r="E116" s="858"/>
      <c r="F116" s="858"/>
      <c r="G116" s="858"/>
      <c r="H116" s="858"/>
      <c r="I116" s="859"/>
      <c r="J116" s="860"/>
      <c r="K116" s="860"/>
      <c r="L116" s="860"/>
      <c r="M116" s="86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4">
      <c r="A117" s="8"/>
      <c r="B117" s="8"/>
      <c r="C117" s="8"/>
      <c r="D117" s="8"/>
    </row>
    <row r="118" spans="1:51" ht="15" hidden="1" thickBot="1" x14ac:dyDescent="0.45"/>
    <row r="119" spans="1:51" s="141" customFormat="1" ht="15" hidden="1" thickBot="1" x14ac:dyDescent="0.45">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 hidden="1" thickBot="1" x14ac:dyDescent="0.45">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4"/>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3046875" defaultRowHeight="14.6" x14ac:dyDescent="0.4"/>
  <cols>
    <col min="1" max="1" width="5.3046875" style="453" customWidth="1"/>
    <col min="2" max="2" width="13.382812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9.15234375" style="484" bestFit="1" customWidth="1" collapsed="1"/>
    <col min="28" max="28" width="5.15234375" style="484" customWidth="1"/>
    <col min="29" max="29" width="5.3828125" style="484" customWidth="1"/>
    <col min="30" max="30" width="9.15234375" style="484" bestFit="1" customWidth="1" collapsed="1"/>
    <col min="31" max="31" width="5.3828125" style="484" customWidth="1"/>
    <col min="32" max="32" width="5.84375" style="484" customWidth="1"/>
    <col min="33" max="33" width="9" style="484" bestFit="1" customWidth="1" collapsed="1"/>
    <col min="34" max="34" width="4.84375" style="484" customWidth="1"/>
    <col min="35" max="35" width="5.53515625" style="484" customWidth="1"/>
    <col min="36" max="36" width="8.53515625" style="484" bestFit="1" customWidth="1" collapsed="1"/>
    <col min="37" max="37" width="5.3046875" style="484" customWidth="1"/>
    <col min="38" max="38" width="5.53515625" style="484" customWidth="1"/>
    <col min="39" max="39" width="9.15234375" style="484" bestFit="1" customWidth="1" collapsed="1"/>
    <col min="40" max="40" width="5.15234375" style="484" customWidth="1"/>
    <col min="41" max="41" width="5.3828125" style="484" customWidth="1"/>
    <col min="42" max="42" width="9.15234375" style="484" bestFit="1" customWidth="1" collapsed="1"/>
    <col min="43" max="43" width="5.3828125" style="484" customWidth="1"/>
    <col min="44" max="44" width="5.84375" style="484" customWidth="1"/>
    <col min="45" max="45" width="9" style="484" bestFit="1" customWidth="1" collapsed="1"/>
    <col min="46" max="46" width="4.84375" style="484" customWidth="1"/>
    <col min="47" max="47" width="5.53515625" style="484" customWidth="1"/>
    <col min="48" max="48" width="8.53515625" style="484" bestFit="1"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IF(AY93&lt;0,"Actual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+SUMMARY!A17</f>
        <v>ZK107 - Venue &amp; Logistics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165</v>
      </c>
      <c r="B8" s="455" t="str">
        <f>+LEFT($E$5,5)&amp;"."&amp;A8&amp;"."&amp;$E$3</f>
        <v>ZK107.K136.Analysis code</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3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35">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35">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35">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35">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35">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35">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35">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35">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3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3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35">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4">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4">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35">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35">
      <c r="A24" s="150"/>
      <c r="B24" s="456" t="str">
        <f>+B8</f>
        <v>ZK107.K136.Analysis code</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45">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35">
      <c r="A26" s="347" t="s">
        <v>167</v>
      </c>
      <c r="B26" s="455" t="str">
        <f>+LEFT($E$5,5)&amp;"."&amp;A26&amp;"."&amp;$E$3</f>
        <v>ZK107.K257.Analysis code</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35">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35">
      <c r="A28" s="344"/>
      <c r="B28" s="467" t="str">
        <f>+B26</f>
        <v>ZK107.K257.Analysis code</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4">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35">
      <c r="A30" s="195" t="s">
        <v>169</v>
      </c>
      <c r="B30" s="455" t="str">
        <f>+LEFT($E$5,5)&amp;"."&amp;A30&amp;"."&amp;$E$3</f>
        <v>ZK107.K258.Analysis code</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35">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35">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35">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35">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35">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35">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35">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35">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35">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35">
      <c r="A40" s="344"/>
      <c r="B40" s="467" t="str">
        <f>+B30</f>
        <v>ZK107.K258.Analysis code</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4">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35">
      <c r="A42" s="195" t="s">
        <v>171</v>
      </c>
      <c r="B42" s="455" t="str">
        <f>+LEFT($E$5,5)&amp;"."&amp;A42&amp;"."&amp;$E$3</f>
        <v>ZK107.K259.Analysis code</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35">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35">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35">
      <c r="A45" s="343"/>
      <c r="B45" s="466" t="str">
        <f>+B42</f>
        <v>ZK107.K259.Analysis code</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4">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35">
      <c r="A47" s="195" t="s">
        <v>173</v>
      </c>
      <c r="B47" s="455" t="str">
        <f>+LEFT($E$5,5)&amp;"."&amp;A47&amp;"."&amp;$E$3</f>
        <v>ZK107.K260.Analysis code</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35">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35">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35">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35">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35">
      <c r="A52" s="343"/>
      <c r="B52" s="466" t="str">
        <f>+B47</f>
        <v>ZK107.K260.Analysis code</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4">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35">
      <c r="A54" s="348" t="s">
        <v>175</v>
      </c>
      <c r="B54" s="594" t="str">
        <f>+LEFT($E$5,5)&amp;"."&amp;A54&amp;"."&amp;$E$3</f>
        <v>ZK107.K261.Analysis code</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35">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35">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35">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35">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35">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35">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35">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35">
      <c r="A62" s="150"/>
      <c r="B62" s="456" t="str">
        <f>+B54</f>
        <v>ZK107.K261.Analysis code</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4">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35">
      <c r="A64" s="195" t="s">
        <v>178</v>
      </c>
      <c r="B64" s="455" t="str">
        <f>+LEFT($E$5,5)&amp;"."&amp;A64&amp;"."&amp;$E$3</f>
        <v>ZK107.K145.Analysis code</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35">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35">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35">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35">
      <c r="A68" s="338"/>
      <c r="B68" s="465" t="str">
        <f>+B64</f>
        <v>ZK107.K145.Analysis code</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4">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35">
      <c r="A70" s="195" t="s">
        <v>180</v>
      </c>
      <c r="B70" s="455" t="str">
        <f>+LEFT($E$5,5)&amp;"."&amp;A70&amp;"."&amp;$E$3</f>
        <v>ZK107.K137.Analysis code</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35">
      <c r="A71" s="336"/>
      <c r="B71" s="464" t="str">
        <f>+B70</f>
        <v>ZK107.K137.Analysis code</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4">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35">
      <c r="A73" s="195" t="s">
        <v>182</v>
      </c>
      <c r="B73" s="455" t="str">
        <f>+LEFT($E$5,5)&amp;"."&amp;A73&amp;"."&amp;$E$3</f>
        <v>ZK107.K265.Analysis code</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35">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35">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35">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35">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35">
      <c r="A78" s="336"/>
      <c r="B78" s="464" t="str">
        <f>+B73</f>
        <v>ZK107.K265.Analysis code</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4">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35">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35">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4">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35">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35">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4">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35">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35">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4">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35">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35">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4">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 thickBot="1" x14ac:dyDescent="0.45">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45">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4">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4">
      <c r="A95" s="444"/>
      <c r="B95" s="444"/>
      <c r="C95" s="444"/>
      <c r="D95" s="444"/>
    </row>
    <row r="96" spans="1:51" ht="15" hidden="1" thickBot="1" x14ac:dyDescent="0.45">
      <c r="O96" s="517">
        <f>+IFERROR(VLOOKUP(B95,Sheet1!B:D,3,FALSE)+VLOOKUP(B95,Sheet1!B:E,4,FALSE),0)</f>
        <v>0</v>
      </c>
    </row>
    <row r="97" spans="3:50" ht="15" hidden="1" thickBot="1" x14ac:dyDescent="0.45">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 hidden="1" thickBot="1" x14ac:dyDescent="0.45">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4">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3046875" defaultRowHeight="14.6" x14ac:dyDescent="0.4"/>
  <cols>
    <col min="1" max="1" width="5.3046875" style="21" customWidth="1"/>
    <col min="2" max="2" width="13.15234375" style="21" hidden="1" customWidth="1"/>
    <col min="3" max="4" width="23.3046875" style="21" customWidth="1"/>
    <col min="5" max="6" width="8.69140625" style="210" customWidth="1"/>
    <col min="7" max="7" width="9.53515625" style="210" customWidth="1"/>
    <col min="8" max="8" width="8.69140625" style="210" customWidth="1"/>
    <col min="9" max="10" width="7.84375" style="210" customWidth="1"/>
    <col min="11" max="11" width="7.69140625" style="210" customWidth="1"/>
    <col min="12" max="12" width="7.3046875" style="210" customWidth="1"/>
    <col min="13" max="13" width="6" style="210" customWidth="1"/>
    <col min="14" max="15" width="7.53515625" style="210" customWidth="1"/>
    <col min="16" max="16" width="9" style="23" hidden="1" customWidth="1"/>
    <col min="17" max="24" width="7.3828125" style="23" hidden="1" customWidth="1"/>
    <col min="25" max="26" width="7.3828125" style="23" customWidth="1"/>
    <col min="27" max="27" width="7.3828125" style="23" customWidth="1" collapsed="1"/>
    <col min="28" max="29" width="7.3828125" style="23" customWidth="1"/>
    <col min="30" max="30" width="7.3828125" style="23" customWidth="1" collapsed="1"/>
    <col min="31" max="32" width="7.3828125" style="23" customWidth="1"/>
    <col min="33" max="33" width="7.3828125" style="23" customWidth="1" collapsed="1"/>
    <col min="34" max="35" width="7.3828125" style="23" customWidth="1"/>
    <col min="36" max="36" width="7.3828125" style="23" customWidth="1" collapsed="1"/>
    <col min="37" max="38" width="7.3828125" style="23" customWidth="1"/>
    <col min="39" max="39" width="7.3828125" style="23" customWidth="1" collapsed="1"/>
    <col min="40" max="41" width="7.3828125" style="23" customWidth="1"/>
    <col min="42" max="42" width="7.3828125" style="23" customWidth="1" collapsed="1"/>
    <col min="43" max="44" width="7.3828125" style="23" customWidth="1"/>
    <col min="45" max="45" width="7.3828125" style="23" customWidth="1" collapsed="1"/>
    <col min="46" max="47" width="7.3828125" style="23"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15</v>
      </c>
      <c r="D1" s="9"/>
      <c r="E1" s="331" t="str">
        <f>'Cover Sheet'!$C$3</f>
        <v>Project Name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10</v>
      </c>
      <c r="D3" s="9"/>
      <c r="E3" s="148" t="str">
        <f>+'Cover Sheet'!$C$5</f>
        <v>Analysis code</v>
      </c>
      <c r="F3" s="211"/>
      <c r="G3" s="211"/>
      <c r="H3" s="862" t="str">
        <f>IF(G64&gt;E64,"Budget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4">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4">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45">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35">
      <c r="A8" s="348" t="s">
        <v>184</v>
      </c>
      <c r="B8" s="455" t="str">
        <f>+LEFT($E$5,5)&amp;"."&amp;A8&amp;"."&amp;$E$3</f>
        <v>ZK108.K162.Analysis code</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35">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35">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35">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3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3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3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3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3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3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35">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35">
      <c r="A21" s="150"/>
      <c r="B21" s="456" t="str">
        <f>+B8</f>
        <v>ZK108.K162.Analysis code</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45">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35">
      <c r="A23" s="195" t="s">
        <v>186</v>
      </c>
      <c r="B23" s="455" t="str">
        <f>+LEFT($E$5,5)&amp;"."&amp;A23&amp;"."&amp;$E$3</f>
        <v>ZK108.K266.Analysis code</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35">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4">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35">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35">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35">
      <c r="A28" s="338"/>
      <c r="B28" s="465" t="str">
        <f>+B23</f>
        <v>ZK108.K266.Analysis code</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4">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3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3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3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3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3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3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3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3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3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3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3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3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3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3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3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3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3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3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3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3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3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3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 thickBot="1" x14ac:dyDescent="0.45">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45">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4">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4">
      <c r="A66" s="8"/>
      <c r="B66" s="8"/>
      <c r="C66" s="8"/>
      <c r="D66" s="8"/>
      <c r="R66" s="425"/>
      <c r="AD66" s="425"/>
      <c r="AP66" s="425"/>
    </row>
    <row r="67" spans="1:50" ht="15" hidden="1" thickBot="1" x14ac:dyDescent="0.45">
      <c r="R67" s="425"/>
      <c r="AD67" s="425"/>
      <c r="AP67" s="425"/>
    </row>
    <row r="68" spans="1:50" s="141" customFormat="1" ht="15" hidden="1" thickBot="1" x14ac:dyDescent="0.45">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 hidden="1" thickBot="1" x14ac:dyDescent="0.45">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4"/>
    <row r="71" spans="1:50" hidden="1" x14ac:dyDescent="0.4">
      <c r="O71" s="219"/>
    </row>
    <row r="72" spans="1:50" hidden="1" x14ac:dyDescent="0.4"/>
    <row r="73" spans="1:50" hidden="1" x14ac:dyDescent="0.4"/>
    <row r="74" spans="1:50" hidden="1" x14ac:dyDescent="0.4"/>
    <row r="75" spans="1:50" hidden="1" x14ac:dyDescent="0.4"/>
    <row r="76" spans="1:50" hidden="1" x14ac:dyDescent="0.4">
      <c r="C76" s="21" t="s">
        <v>297</v>
      </c>
      <c r="O76" s="219">
        <f>+IFERROR(VLOOKUP(B75,Sheet1!B:D,3,FALSE)+VLOOKUP(B75,Sheet1!B:E,4,FALSE),0)</f>
        <v>0</v>
      </c>
    </row>
    <row r="77" spans="1:50" hidden="1" x14ac:dyDescent="0.4"/>
    <row r="78" spans="1:50" hidden="1" x14ac:dyDescent="0.4">
      <c r="O78" s="219">
        <f>+IFERROR(VLOOKUP(B77,Sheet1!B:D,3,FALSE)+VLOOKUP(B77,Sheet1!B:E,4,FALSE),0)</f>
        <v>0</v>
      </c>
    </row>
    <row r="79" spans="1:50" hidden="1" x14ac:dyDescent="0.4">
      <c r="O79" s="219">
        <f>+IFERROR(VLOOKUP(B78,Sheet1!B:D,3,FALSE)+VLOOKUP(B78,Sheet1!B:E,4,FALSE),0)</f>
        <v>0</v>
      </c>
    </row>
    <row r="80" spans="1:50" hidden="1" x14ac:dyDescent="0.4"/>
    <row r="81" spans="5:15" hidden="1" x14ac:dyDescent="0.4"/>
    <row r="82" spans="5:15" hidden="1" x14ac:dyDescent="0.4"/>
    <row r="83" spans="5:15" hidden="1" x14ac:dyDescent="0.4"/>
    <row r="84" spans="5:15" hidden="1" x14ac:dyDescent="0.4">
      <c r="O84" s="219">
        <f>+IFERROR(VLOOKUP(B83,Sheet1!B:D,3,FALSE)+VLOOKUP(B83,Sheet1!B:E,4,FALSE),0)</f>
        <v>0</v>
      </c>
    </row>
    <row r="85" spans="5:15" hidden="1" x14ac:dyDescent="0.4"/>
    <row r="86" spans="5:15" hidden="1" x14ac:dyDescent="0.4"/>
    <row r="87" spans="5:15" hidden="1" x14ac:dyDescent="0.4">
      <c r="O87" s="219">
        <f>+IFERROR(VLOOKUP(B86,Sheet1!B:D,3,FALSE)+VLOOKUP(B86,Sheet1!B:E,4,FALSE),0)</f>
        <v>0</v>
      </c>
    </row>
    <row r="88" spans="5:15" hidden="1" x14ac:dyDescent="0.4"/>
    <row r="89" spans="5:15" hidden="1" x14ac:dyDescent="0.4">
      <c r="E89" s="21"/>
    </row>
    <row r="90" spans="5:15" hidden="1" x14ac:dyDescent="0.4">
      <c r="E90" s="21"/>
      <c r="O90" s="219">
        <f>+IFERROR(VLOOKUP(B89,Sheet1!B:D,3,FALSE)+VLOOKUP(B89,Sheet1!B:E,4,FALSE),0)</f>
        <v>0</v>
      </c>
    </row>
    <row r="91" spans="5:15" hidden="1" x14ac:dyDescent="0.4">
      <c r="E91" s="21"/>
    </row>
    <row r="92" spans="5:15" hidden="1" x14ac:dyDescent="0.4">
      <c r="E92" s="21"/>
    </row>
    <row r="93" spans="5:15" hidden="1" x14ac:dyDescent="0.4">
      <c r="E93" s="21"/>
      <c r="O93" s="219">
        <f>+IFERROR(VLOOKUP(B92,Sheet1!B:D,3,FALSE)+VLOOKUP(B92,Sheet1!B:E,4,FALSE),0)</f>
        <v>0</v>
      </c>
    </row>
    <row r="94" spans="5:15" hidden="1" x14ac:dyDescent="0.4">
      <c r="E94" s="21"/>
    </row>
    <row r="95" spans="5:15" hidden="1" x14ac:dyDescent="0.4">
      <c r="E95" s="21"/>
    </row>
    <row r="96" spans="5:15" hidden="1" x14ac:dyDescent="0.4">
      <c r="E96" s="21"/>
      <c r="O96" s="219">
        <f>+IFERROR(VLOOKUP(B95,Sheet1!B:D,3,FALSE)+VLOOKUP(B95,Sheet1!B:E,4,FALSE),0)</f>
        <v>0</v>
      </c>
    </row>
    <row r="97" spans="5:15" hidden="1" x14ac:dyDescent="0.4">
      <c r="E97" s="21"/>
    </row>
    <row r="98" spans="5:15" hidden="1" x14ac:dyDescent="0.4">
      <c r="E98" s="21"/>
    </row>
    <row r="99" spans="5:15" hidden="1" x14ac:dyDescent="0.4">
      <c r="O99" s="219">
        <f>+IFERROR(VLOOKUP(B98,Sheet1!B:D,3,FALSE)+VLOOKUP(B98,Sheet1!B:E,4,FALSE),0)</f>
        <v>0</v>
      </c>
    </row>
    <row r="100" spans="5:15" hidden="1" x14ac:dyDescent="0.4"/>
    <row r="101" spans="5:15" hidden="1" x14ac:dyDescent="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Z201" sqref="Z201"/>
    </sheetView>
  </sheetViews>
  <sheetFormatPr defaultColWidth="7.3046875" defaultRowHeight="14.6" x14ac:dyDescent="0.4"/>
  <cols>
    <col min="1" max="1" width="5.3046875" style="453" customWidth="1"/>
    <col min="2" max="2" width="13.382812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+SUMMARY!A19</f>
        <v>ZK109 - Programme Marketing, Digital &amp; Comms</v>
      </c>
      <c r="F5" s="521"/>
      <c r="G5" s="522"/>
      <c r="H5" s="522"/>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188</v>
      </c>
      <c r="B8" s="455" t="str">
        <f>+LEFT($E$5,5)&amp;"."&amp;A8&amp;"."&amp;$E$3</f>
        <v>ZK109.K270.Analysis code</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35">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35">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35">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35">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3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3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3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3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35">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35">
      <c r="A18" s="150"/>
      <c r="B18" s="456" t="str">
        <f>+B8</f>
        <v>ZK109.K270.Analysis code</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45">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35">
      <c r="A20" s="195" t="s">
        <v>190</v>
      </c>
      <c r="B20" s="455" t="str">
        <f>+LEFT($E$5,5)&amp;"."&amp;A20&amp;"."&amp;$E$3</f>
        <v>ZK109.K271.Analysis code</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35">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35">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3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35">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35">
      <c r="A25" s="338"/>
      <c r="B25" s="465" t="str">
        <f>+B20</f>
        <v>ZK109.K271.Analysis code</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4">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35">
      <c r="A27" s="195" t="s">
        <v>192</v>
      </c>
      <c r="B27" s="455" t="str">
        <f>+LEFT($E$5,5)&amp;"."&amp;A27&amp;"."&amp;$E$3</f>
        <v>ZK109.K138.Analysis code</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35">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35">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35">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35">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35">
      <c r="A32" s="343"/>
      <c r="B32" s="466" t="str">
        <f>+B27</f>
        <v>ZK109.K138.Analysis code</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4">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35">
      <c r="A34" s="195" t="s">
        <v>194</v>
      </c>
      <c r="B34" s="455" t="str">
        <f>+LEFT($E$5,5)&amp;"."&amp;A34&amp;"."&amp;$E$3</f>
        <v>ZK109.K158.Analysis code</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35">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35">
      <c r="A36" s="343"/>
      <c r="B36" s="486" t="str">
        <f>+B34</f>
        <v>ZK109.K158.Analysis code</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4">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35">
      <c r="A38" s="195" t="s">
        <v>195</v>
      </c>
      <c r="B38" s="455" t="str">
        <f>+LEFT($E$5,5)&amp;"."&amp;A38&amp;"."&amp;$E$3</f>
        <v>ZK109.K159.Analysis code</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35">
      <c r="A39" s="150"/>
      <c r="B39" s="456" t="str">
        <f>+B38</f>
        <v>ZK109.K159.Analysis code</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4">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35">
      <c r="A41" s="195" t="s">
        <v>198</v>
      </c>
      <c r="B41" s="455" t="str">
        <f>+LEFT($E$5,5)&amp;"."&amp;A41&amp;"."&amp;$E$3</f>
        <v>ZK109.K272.Analysis code</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35">
      <c r="A42" s="151"/>
      <c r="B42" s="460" t="str">
        <f>+B41</f>
        <v>ZK109.K272.Analysis code</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4">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35">
      <c r="A44" s="195" t="s">
        <v>200</v>
      </c>
      <c r="B44" s="455" t="str">
        <f>+LEFT($E$5,5)&amp;"."&amp;A44&amp;"."&amp;$E$3</f>
        <v>ZK109.K273.Analysis code</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35">
      <c r="A45" s="151"/>
      <c r="B45" s="460" t="str">
        <f>+B44</f>
        <v>ZK109.K273.Analysis code</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4">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35">
      <c r="A47" s="195" t="s">
        <v>202</v>
      </c>
      <c r="B47" s="455" t="str">
        <f>+LEFT($E$5,5)&amp;"."&amp;A47&amp;"."&amp;$E$3</f>
        <v>ZK109.K274.Analysis code</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35">
      <c r="A48" s="151"/>
      <c r="B48" s="460" t="str">
        <f>+B47</f>
        <v>ZK109.K274.Analysis code</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4">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35">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4">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4">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35">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35">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35">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35">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35">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35">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4">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35">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35">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4">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 thickBot="1" x14ac:dyDescent="0.45">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45">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4">
      <c r="A68" s="444"/>
      <c r="B68" s="444"/>
      <c r="C68" s="444"/>
      <c r="D68" s="444"/>
    </row>
    <row r="69" spans="1:51" ht="15" hidden="1" thickBot="1" x14ac:dyDescent="0.45">
      <c r="C69" s="453" t="s">
        <v>297</v>
      </c>
      <c r="N69" s="234">
        <f>+IFERROR(VLOOKUP(B68,Sheet1!B:D,2,FALSE),0)</f>
        <v>0</v>
      </c>
      <c r="O69" s="234">
        <f>+IFERROR(VLOOKUP(B68,Sheet1!B:D,3,FALSE)+VLOOKUP(B68,Sheet1!B:E,4,FALSE),0)</f>
        <v>0</v>
      </c>
    </row>
    <row r="70" spans="1:51" ht="15" hidden="1" thickBot="1" x14ac:dyDescent="0.45">
      <c r="C70" s="453" t="s">
        <v>58</v>
      </c>
      <c r="E70" s="561"/>
      <c r="F70" s="561"/>
      <c r="G70" s="561"/>
      <c r="H70" s="485">
        <f>+H66*0.2</f>
        <v>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5" hidden="1" thickBot="1" x14ac:dyDescent="0.45">
      <c r="C71" s="453" t="s">
        <v>59</v>
      </c>
      <c r="E71" s="561"/>
      <c r="F71" s="561"/>
      <c r="G71" s="561"/>
      <c r="H71" s="485">
        <f>SUM(H66:H70)</f>
        <v>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4"/>
    <row r="73" spans="1:51" hidden="1" x14ac:dyDescent="0.4"/>
    <row r="74" spans="1:51" hidden="1" x14ac:dyDescent="0.4"/>
    <row r="75" spans="1:51" ht="15" hidden="1" thickBot="1" x14ac:dyDescent="0.45"/>
    <row r="76" spans="1:51" ht="15" hidden="1" thickBot="1" x14ac:dyDescent="0.45">
      <c r="C76" s="453" t="s">
        <v>297</v>
      </c>
      <c r="N76" s="485">
        <f t="shared" ref="N76" si="286">SUM(N71:N75)</f>
        <v>0</v>
      </c>
      <c r="O76" s="485">
        <f>+IFERROR(VLOOKUP(B75,Sheet1!B:D,3,FALSE)+VLOOKUP(B75,Sheet1!B:E,4,FALSE),0)</f>
        <v>0</v>
      </c>
    </row>
    <row r="77" spans="1:51" hidden="1" x14ac:dyDescent="0.4"/>
    <row r="78" spans="1:51" hidden="1" x14ac:dyDescent="0.4">
      <c r="O78" s="517">
        <f>+IFERROR(VLOOKUP(B77,Sheet1!B:D,3,FALSE)+VLOOKUP(B77,Sheet1!B:E,4,FALSE),0)</f>
        <v>0</v>
      </c>
    </row>
    <row r="79" spans="1:51" hidden="1" x14ac:dyDescent="0.4">
      <c r="O79" s="517">
        <f>+IFERROR(VLOOKUP(B78,Sheet1!B:D,3,FALSE)+VLOOKUP(B78,Sheet1!B:E,4,FALSE),0)</f>
        <v>0</v>
      </c>
    </row>
    <row r="80" spans="1:51" hidden="1" x14ac:dyDescent="0.4"/>
    <row r="81" spans="15:15" hidden="1" x14ac:dyDescent="0.4"/>
    <row r="82" spans="15:15" hidden="1" x14ac:dyDescent="0.4"/>
    <row r="83" spans="15:15" hidden="1" x14ac:dyDescent="0.4"/>
    <row r="84" spans="15:15" hidden="1" x14ac:dyDescent="0.4">
      <c r="O84" s="517">
        <f>+IFERROR(VLOOKUP(B83,Sheet1!B:D,3,FALSE)+VLOOKUP(B83,Sheet1!B:E,4,FALSE),0)</f>
        <v>0</v>
      </c>
    </row>
    <row r="85" spans="15:15" hidden="1" x14ac:dyDescent="0.4"/>
    <row r="86" spans="15:15" hidden="1" x14ac:dyDescent="0.4"/>
    <row r="87" spans="15:15" hidden="1" x14ac:dyDescent="0.4">
      <c r="O87" s="517">
        <f>+IFERROR(VLOOKUP(B86,Sheet1!B:D,3,FALSE)+VLOOKUP(B86,Sheet1!B:E,4,FALSE),0)</f>
        <v>0</v>
      </c>
    </row>
    <row r="88" spans="15:15" hidden="1" x14ac:dyDescent="0.4"/>
    <row r="89" spans="15:15" hidden="1" x14ac:dyDescent="0.4"/>
    <row r="90" spans="15:15" hidden="1" x14ac:dyDescent="0.4">
      <c r="O90" s="517">
        <f>+IFERROR(VLOOKUP(B89,Sheet1!B:D,3,FALSE)+VLOOKUP(B89,Sheet1!B:E,4,FALSE),0)</f>
        <v>0</v>
      </c>
    </row>
    <row r="91" spans="15:15" hidden="1" x14ac:dyDescent="0.4"/>
    <row r="92" spans="15:15" hidden="1" x14ac:dyDescent="0.4"/>
    <row r="93" spans="15:15" hidden="1" x14ac:dyDescent="0.4">
      <c r="O93" s="517">
        <f>+IFERROR(VLOOKUP(B92,Sheet1!B:D,3,FALSE)+VLOOKUP(B92,Sheet1!B:E,4,FALSE),0)</f>
        <v>0</v>
      </c>
    </row>
    <row r="94" spans="15:15" hidden="1" x14ac:dyDescent="0.4"/>
    <row r="95" spans="15:15" hidden="1" x14ac:dyDescent="0.4"/>
    <row r="96" spans="15:15" hidden="1" x14ac:dyDescent="0.4">
      <c r="O96" s="517">
        <f>+IFERROR(VLOOKUP(B95,Sheet1!B:D,3,FALSE)+VLOOKUP(B95,Sheet1!B:E,4,FALSE),0)</f>
        <v>0</v>
      </c>
    </row>
    <row r="97" spans="15:15" hidden="1" x14ac:dyDescent="0.4"/>
    <row r="98" spans="15:15" hidden="1" x14ac:dyDescent="0.4"/>
    <row r="99" spans="15:15" hidden="1" x14ac:dyDescent="0.4">
      <c r="O99" s="517">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row r="109" spans="15:15" hidden="1" x14ac:dyDescent="0.4"/>
    <row r="110" spans="15:15" hidden="1" x14ac:dyDescent="0.4"/>
    <row r="111" spans="15:15" hidden="1" x14ac:dyDescent="0.4"/>
    <row r="112" spans="15:15"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+SUMMARY!A20</f>
        <v>ZK110 - Programme Education &amp; Community Engagement</v>
      </c>
      <c r="F5" s="521"/>
      <c r="G5" s="522"/>
      <c r="H5" s="522"/>
      <c r="I5" s="522"/>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204</v>
      </c>
      <c r="B8" s="455" t="str">
        <f>+LEFT($E$5,5)&amp;"."&amp;A8&amp;"."&amp;$E$3</f>
        <v>ZK110.K278.Analysis code</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35">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35">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35">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35">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3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3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3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3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3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35">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35">
      <c r="A19" s="150"/>
      <c r="B19" s="456" t="str">
        <f>+B8</f>
        <v>ZK110.K278.Analysis code</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45">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35">
      <c r="A21" s="195" t="s">
        <v>206</v>
      </c>
      <c r="B21" s="455" t="str">
        <f>+LEFT($E$5,5)&amp;"."&amp;A21&amp;"."&amp;$E$3</f>
        <v>ZK110.K279.Analysis code</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35">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3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35">
      <c r="A24" s="338"/>
      <c r="B24" s="465" t="str">
        <f>+B21</f>
        <v>ZK110.K279.Analysis code</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4">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35">
      <c r="A26" s="195" t="s">
        <v>208</v>
      </c>
      <c r="B26" s="455" t="str">
        <f>+LEFT($E$5,5)&amp;"."&amp;A26&amp;"."&amp;$E$3</f>
        <v>ZK110.K280.Analysis code</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35">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3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35">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35">
      <c r="A30" s="344"/>
      <c r="B30" s="467" t="str">
        <f>+B26</f>
        <v>ZK110.K280.Analysis code</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35">
      <c r="A32" s="195" t="s">
        <v>210</v>
      </c>
      <c r="B32" s="455" t="str">
        <f>+LEFT($E$5,5)&amp;"."&amp;A32&amp;"."&amp;$E$3</f>
        <v>ZK110.K281.Analysis code</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35">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35">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35">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35">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35">
      <c r="A37" s="354"/>
      <c r="B37" s="487" t="str">
        <f>+B32</f>
        <v>ZK110.K281.Analysis code</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4">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35">
      <c r="A39" s="195" t="s">
        <v>212</v>
      </c>
      <c r="B39" s="455" t="str">
        <f>+LEFT($E$5,5)&amp;"."&amp;A39&amp;"."&amp;$E$3</f>
        <v>ZK110.K282.Analysis code</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35">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35">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35">
      <c r="A42" s="343"/>
      <c r="B42" s="466" t="str">
        <f>+B39</f>
        <v>ZK110.K282.Analysis code</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4">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35">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35">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4">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35">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35">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4">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35">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4">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4">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35">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35">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35">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35">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35">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35">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4">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35">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35">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4">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35">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35">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4">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 thickBot="1" x14ac:dyDescent="0.45">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4">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4">
      <c r="A70" s="444"/>
      <c r="B70" s="444"/>
      <c r="C70" s="444"/>
      <c r="D70" s="444"/>
      <c r="E70" s="840"/>
      <c r="F70" s="840"/>
      <c r="G70" s="840"/>
      <c r="H70" s="840"/>
      <c r="I70" s="841"/>
      <c r="J70" s="842"/>
      <c r="K70" s="842"/>
      <c r="L70" s="842"/>
      <c r="M70" s="843"/>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4">
      <c r="A71" s="444"/>
      <c r="B71" s="444"/>
      <c r="C71" s="444"/>
      <c r="D71" s="444"/>
      <c r="O71" s="219"/>
    </row>
    <row r="72" spans="1:51" ht="15" hidden="1" thickBot="1" x14ac:dyDescent="0.45"/>
    <row r="73" spans="1:51" ht="15" hidden="1" thickBot="1" x14ac:dyDescent="0.45">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 hidden="1" thickBot="1" x14ac:dyDescent="0.45">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4"/>
    <row r="76" spans="1:51" hidden="1" x14ac:dyDescent="0.4">
      <c r="C76" s="453" t="s">
        <v>297</v>
      </c>
      <c r="O76" s="219">
        <f>+IFERROR(VLOOKUP(B75,Sheet1!B:D,3,FALSE)+VLOOKUP(B75,Sheet1!B:E,4,FALSE),0)</f>
        <v>0</v>
      </c>
    </row>
    <row r="77" spans="1:51" hidden="1" x14ac:dyDescent="0.4"/>
    <row r="78" spans="1:51" hidden="1" x14ac:dyDescent="0.4">
      <c r="E78" s="453"/>
      <c r="O78" s="219">
        <f>+IFERROR(VLOOKUP(B77,Sheet1!B:D,3,FALSE)+VLOOKUP(B77,Sheet1!B:E,4,FALSE),0)</f>
        <v>0</v>
      </c>
    </row>
    <row r="79" spans="1:51" hidden="1" x14ac:dyDescent="0.4">
      <c r="E79" s="453"/>
      <c r="O79" s="219">
        <f>+IFERROR(VLOOKUP(B78,Sheet1!B:D,3,FALSE)+VLOOKUP(B78,Sheet1!B:E,4,FALSE),0)</f>
        <v>0</v>
      </c>
    </row>
    <row r="80" spans="1:51" hidden="1" x14ac:dyDescent="0.4">
      <c r="E80" s="453"/>
    </row>
    <row r="81" spans="5:15" hidden="1" x14ac:dyDescent="0.4">
      <c r="E81" s="453"/>
    </row>
    <row r="82" spans="5:15" hidden="1" x14ac:dyDescent="0.4">
      <c r="E82" s="453"/>
    </row>
    <row r="83" spans="5:15" hidden="1" x14ac:dyDescent="0.4">
      <c r="E83" s="453"/>
    </row>
    <row r="84" spans="5:15" hidden="1" x14ac:dyDescent="0.4">
      <c r="E84" s="453"/>
      <c r="O84" s="219">
        <f>+IFERROR(VLOOKUP(B83,Sheet1!B:D,3,FALSE)+VLOOKUP(B83,Sheet1!B:E,4,FALSE),0)</f>
        <v>0</v>
      </c>
    </row>
    <row r="85" spans="5:15" hidden="1" x14ac:dyDescent="0.4">
      <c r="E85" s="453"/>
    </row>
    <row r="86" spans="5:15" hidden="1" x14ac:dyDescent="0.4">
      <c r="E86" s="453"/>
    </row>
    <row r="87" spans="5:15" hidden="1" x14ac:dyDescent="0.4">
      <c r="E87" s="453"/>
      <c r="O87" s="219">
        <f>+IFERROR(VLOOKUP(B86,Sheet1!B:D,3,FALSE)+VLOOKUP(B86,Sheet1!B:E,4,FALSE),0)</f>
        <v>0</v>
      </c>
    </row>
    <row r="88" spans="5:15" hidden="1" x14ac:dyDescent="0.4">
      <c r="E88" s="453"/>
    </row>
    <row r="89" spans="5:15" hidden="1" x14ac:dyDescent="0.4">
      <c r="E89" s="453"/>
    </row>
    <row r="90" spans="5:15" hidden="1" x14ac:dyDescent="0.4">
      <c r="E90" s="453"/>
      <c r="O90" s="219">
        <f>+IFERROR(VLOOKUP(B89,Sheet1!B:D,3,FALSE)+VLOOKUP(B89,Sheet1!B:E,4,FALSE),0)</f>
        <v>0</v>
      </c>
    </row>
    <row r="91" spans="5:15" hidden="1" x14ac:dyDescent="0.4"/>
    <row r="92" spans="5:15" hidden="1" x14ac:dyDescent="0.4"/>
    <row r="93" spans="5:15" hidden="1" x14ac:dyDescent="0.4">
      <c r="O93" s="219">
        <f>+IFERROR(VLOOKUP(B92,Sheet1!B:D,3,FALSE)+VLOOKUP(B92,Sheet1!B:E,4,FALSE),0)</f>
        <v>0</v>
      </c>
    </row>
    <row r="94" spans="5:15" hidden="1" x14ac:dyDescent="0.4"/>
    <row r="95" spans="5:15" hidden="1" x14ac:dyDescent="0.4"/>
    <row r="96" spans="5:15" hidden="1" x14ac:dyDescent="0.4">
      <c r="O96" s="219">
        <f>+IFERROR(VLOOKUP(B95,Sheet1!B:D,3,FALSE)+VLOOKUP(B95,Sheet1!B:E,4,FALSE),0)</f>
        <v>0</v>
      </c>
    </row>
    <row r="97" spans="15:15" hidden="1" x14ac:dyDescent="0.4"/>
    <row r="98" spans="15:15" hidden="1" x14ac:dyDescent="0.4"/>
    <row r="99" spans="15:15" hidden="1" x14ac:dyDescent="0.4">
      <c r="O99" s="219">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row r="109" spans="15:15" hidden="1" x14ac:dyDescent="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IF(AY57&lt;0,"Actual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+SUMMARY!A21</f>
        <v>ZK111 - Programme Volunteering</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214</v>
      </c>
      <c r="B8" s="455" t="str">
        <f>+LEFT($E$5,5)&amp;"."&amp;A8&amp;"."&amp;$E$3</f>
        <v>ZK111.K129.Analysis code</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35">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35">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35">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35">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35">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35">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35">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35">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35">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35">
      <c r="A18" s="150"/>
      <c r="B18" s="456" t="str">
        <f>+B8</f>
        <v>ZK111.K129.Analysis code</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45">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35">
      <c r="A20" s="195" t="s">
        <v>148</v>
      </c>
      <c r="B20" s="455" t="str">
        <f>+LEFT($E$5,5)&amp;"."&amp;A20&amp;"."&amp;$E$3</f>
        <v>ZK111.K246.Analysis code</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35">
      <c r="A21" s="150"/>
      <c r="B21" s="456" t="str">
        <f>+B20</f>
        <v>ZK111.K246.Analysis code</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4">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35">
      <c r="A23" s="195" t="s">
        <v>215</v>
      </c>
      <c r="B23" s="455" t="str">
        <f>+LEFT($E$5,5)&amp;"."&amp;A23&amp;"."&amp;$E$3</f>
        <v>ZK111.K106.Analysis code</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35">
      <c r="A24" s="150"/>
      <c r="B24" s="456" t="str">
        <f>+B23</f>
        <v>ZK111.K106.Analysis code</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4">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35">
      <c r="A26" s="195" t="s">
        <v>217</v>
      </c>
      <c r="B26" s="455" t="str">
        <f>+LEFT($E$5,5)&amp;"."&amp;A26&amp;"."&amp;$E$3</f>
        <v>ZK111.K283.Analysis code</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35">
      <c r="A27" s="150"/>
      <c r="B27" s="456" t="str">
        <f>+B26</f>
        <v>ZK111.K283.Analysis code</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4">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35">
      <c r="A29" s="195" t="s">
        <v>219</v>
      </c>
      <c r="B29" s="455" t="str">
        <f>+LEFT($E$5,5)&amp;"."&amp;A29&amp;"."&amp;$E$3</f>
        <v>ZK111.K105.Analysis code</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35">
      <c r="A30" s="150"/>
      <c r="B30" s="456" t="str">
        <f>+B29</f>
        <v>ZK111.K105.Analysis code</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4">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35">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35">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4">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35">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35">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4">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35">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35">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4">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35">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35">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4">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4">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35">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4">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35">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35">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4">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35">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4">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4">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35">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35">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4">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 thickBot="1" x14ac:dyDescent="0.45">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45">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4">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4">
      <c r="A59" s="444"/>
      <c r="B59" s="444"/>
      <c r="C59" s="444"/>
      <c r="D59" s="444"/>
    </row>
    <row r="60" spans="1:51" ht="15" hidden="1" thickBot="1" x14ac:dyDescent="0.45"/>
    <row r="61" spans="1:51" ht="15" hidden="1" thickBot="1" x14ac:dyDescent="0.45">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 hidden="1" thickBot="1" x14ac:dyDescent="0.45">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4"/>
    <row r="64" spans="1:51" hidden="1" x14ac:dyDescent="0.4"/>
    <row r="65" spans="3:15" hidden="1" x14ac:dyDescent="0.4"/>
    <row r="66" spans="3:15" hidden="1" x14ac:dyDescent="0.4"/>
    <row r="67" spans="3:15" hidden="1" x14ac:dyDescent="0.4"/>
    <row r="68" spans="3:15" hidden="1" x14ac:dyDescent="0.4"/>
    <row r="69" spans="3:15" hidden="1" x14ac:dyDescent="0.4">
      <c r="C69" s="453" t="s">
        <v>297</v>
      </c>
      <c r="N69" s="234">
        <f>+IFERROR(VLOOKUP(B68,Sheet1!B:D,2,FALSE),0)</f>
        <v>0</v>
      </c>
      <c r="O69" s="222">
        <f>+IFERROR(VLOOKUP(B68,Sheet1!B:D,3,FALSE)+VLOOKUP(B68,Sheet1!B:E,4,FALSE),0)</f>
        <v>0</v>
      </c>
    </row>
    <row r="70" spans="3:15" hidden="1" x14ac:dyDescent="0.4"/>
    <row r="71" spans="3:15" hidden="1" x14ac:dyDescent="0.4">
      <c r="O71" s="222"/>
    </row>
    <row r="72" spans="3:15" hidden="1" x14ac:dyDescent="0.4"/>
    <row r="73" spans="3:15" hidden="1" x14ac:dyDescent="0.4"/>
    <row r="74" spans="3:15" hidden="1" x14ac:dyDescent="0.4"/>
    <row r="75" spans="3:15" hidden="1" x14ac:dyDescent="0.4"/>
    <row r="76" spans="3:15" hidden="1" x14ac:dyDescent="0.4">
      <c r="C76" s="453" t="s">
        <v>297</v>
      </c>
      <c r="O76" s="222">
        <f>+IFERROR(VLOOKUP(B75,Sheet1!B:D,3,FALSE)+VLOOKUP(B75,Sheet1!B:E,4,FALSE),0)</f>
        <v>0</v>
      </c>
    </row>
    <row r="77" spans="3:15" hidden="1" x14ac:dyDescent="0.4"/>
    <row r="78" spans="3:15" hidden="1" x14ac:dyDescent="0.4">
      <c r="O78" s="222">
        <f>+IFERROR(VLOOKUP(B77,Sheet1!B:D,3,FALSE)+VLOOKUP(B77,Sheet1!B:E,4,FALSE),0)</f>
        <v>0</v>
      </c>
    </row>
    <row r="79" spans="3:15" hidden="1" x14ac:dyDescent="0.4">
      <c r="O79" s="222">
        <f>+IFERROR(VLOOKUP(B78,Sheet1!B:D,3,FALSE)+VLOOKUP(B78,Sheet1!B:E,4,FALSE),0)</f>
        <v>0</v>
      </c>
    </row>
    <row r="80" spans="3:15" hidden="1" x14ac:dyDescent="0.4"/>
    <row r="81" spans="15:15" hidden="1" x14ac:dyDescent="0.4"/>
    <row r="82" spans="15:15" hidden="1" x14ac:dyDescent="0.4"/>
    <row r="83" spans="15:15" hidden="1" x14ac:dyDescent="0.4"/>
    <row r="84" spans="15:15" hidden="1" x14ac:dyDescent="0.4">
      <c r="O84" s="222">
        <f>+IFERROR(VLOOKUP(B83,Sheet1!B:D,3,FALSE)+VLOOKUP(B83,Sheet1!B:E,4,FALSE),0)</f>
        <v>0</v>
      </c>
    </row>
    <row r="85" spans="15:15" hidden="1" x14ac:dyDescent="0.4"/>
    <row r="86" spans="15:15" hidden="1" x14ac:dyDescent="0.4"/>
    <row r="87" spans="15:15" hidden="1" x14ac:dyDescent="0.4">
      <c r="O87" s="222">
        <f>+IFERROR(VLOOKUP(B86,Sheet1!B:D,3,FALSE)+VLOOKUP(B86,Sheet1!B:E,4,FALSE),0)</f>
        <v>0</v>
      </c>
    </row>
    <row r="88" spans="15:15" hidden="1" x14ac:dyDescent="0.4"/>
    <row r="89" spans="15:15" hidden="1" x14ac:dyDescent="0.4"/>
    <row r="90" spans="15:15" hidden="1" x14ac:dyDescent="0.4">
      <c r="O90" s="222">
        <f>+IFERROR(VLOOKUP(B89,Sheet1!B:D,3,FALSE)+VLOOKUP(B89,Sheet1!B:E,4,FALSE),0)</f>
        <v>0</v>
      </c>
    </row>
    <row r="91" spans="15:15" hidden="1" x14ac:dyDescent="0.4"/>
    <row r="92" spans="15:15" hidden="1" x14ac:dyDescent="0.4"/>
    <row r="93" spans="15:15" hidden="1" x14ac:dyDescent="0.4">
      <c r="O93" s="222">
        <f>+IFERROR(VLOOKUP(B92,Sheet1!B:D,3,FALSE)+VLOOKUP(B92,Sheet1!B:E,4,FALSE),0)</f>
        <v>0</v>
      </c>
    </row>
    <row r="95" spans="15:15" hidden="1" x14ac:dyDescent="0.4"/>
    <row r="96" spans="15:15" hidden="1" x14ac:dyDescent="0.4">
      <c r="O96" s="222">
        <f>+IFERROR(VLOOKUP(B95,Sheet1!B:D,3,FALSE)+VLOOKUP(B95,Sheet1!B:E,4,FALSE),0)</f>
        <v>0</v>
      </c>
    </row>
    <row r="97" spans="15:15" hidden="1" x14ac:dyDescent="0.4"/>
    <row r="98" spans="15:15" hidden="1" x14ac:dyDescent="0.4"/>
    <row r="99" spans="15:15" hidden="1" x14ac:dyDescent="0.4">
      <c r="O99" s="222">
        <f>+IFERROR(VLOOKUP(B98,Sheet1!B:D,3,FALSE)+VLOOKUP(B98,Sheet1!B:E,4,FALSE),0)</f>
        <v>0</v>
      </c>
    </row>
    <row r="100" spans="15:15" hidden="1" x14ac:dyDescent="0.4"/>
    <row r="101" spans="15:15" hidden="1" x14ac:dyDescent="0.4"/>
    <row r="102" spans="15:15" hidden="1" x14ac:dyDescent="0.4"/>
    <row r="103" spans="15:15" hidden="1" x14ac:dyDescent="0.4"/>
    <row r="104" spans="15:15" hidden="1" x14ac:dyDescent="0.4"/>
    <row r="105" spans="15:15" hidden="1" x14ac:dyDescent="0.4"/>
    <row r="106" spans="15:15" hidden="1" x14ac:dyDescent="0.4"/>
    <row r="107" spans="15:15" hidden="1" x14ac:dyDescent="0.4"/>
    <row r="108" spans="15:15" hidden="1" x14ac:dyDescent="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3046875" defaultRowHeight="14.6" x14ac:dyDescent="0.4"/>
  <cols>
    <col min="1" max="1" width="5.3046875" style="453" customWidth="1"/>
    <col min="2" max="2" width="13.152343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IF(AY74&lt;0,"Actual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+SUMMARY!A22</f>
        <v>ZK112 - Artist &amp; Guest Liaison</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60" t="s">
        <v>221</v>
      </c>
      <c r="B8" s="455" t="str">
        <f>+LEFT($E$5,5)&amp;"."&amp;A8&amp;"."&amp;$E$3</f>
        <v>ZK112.K170.Analysis code</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35">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35">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35">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35">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35">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3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3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3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3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3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3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35">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35">
      <c r="A21" s="150"/>
      <c r="B21" s="456" t="str">
        <f>+B8</f>
        <v>ZK112.K170.Analysis code</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45">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35">
      <c r="A23" s="195" t="s">
        <v>223</v>
      </c>
      <c r="B23" s="455" t="str">
        <f>+LEFT($E$5,5)&amp;"."&amp;A23&amp;"."&amp;$E$3</f>
        <v>ZK112.K287.Analysis code</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35">
      <c r="A24" s="338"/>
      <c r="B24" s="465" t="str">
        <f>+B23</f>
        <v>ZK112.K287.Analysis code</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35">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35">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35">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3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35">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35">
      <c r="A30" s="338"/>
      <c r="B30" s="465" t="str">
        <f>+B24</f>
        <v>ZK112.K287.Analysis code</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35">
      <c r="A32" s="195" t="s">
        <v>225</v>
      </c>
      <c r="B32" s="455" t="str">
        <f>+LEFT($E$5,5)&amp;"."&amp;A32&amp;"."&amp;$E$3</f>
        <v>ZK112.K288.Analysis code</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35">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35">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35">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35">
      <c r="A36" s="338"/>
      <c r="B36" s="465" t="str">
        <f>+B32</f>
        <v>ZK112.K288.Analysis code</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4">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35">
      <c r="A38" s="195" t="s">
        <v>227</v>
      </c>
      <c r="B38" s="455" t="str">
        <f>+LEFT($E$5,5)&amp;"."&amp;A38&amp;"."&amp;$E$3</f>
        <v>ZK112.K120.Analysis code</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35">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35">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35">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35">
      <c r="A42" s="150"/>
      <c r="B42" s="456" t="str">
        <f>+B38</f>
        <v>ZK112.K120.Analysis code</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4">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35">
      <c r="A44" s="195" t="s">
        <v>229</v>
      </c>
      <c r="B44" s="455" t="str">
        <f>+LEFT($E$5,5)&amp;"."&amp;A44&amp;"."&amp;$E$3</f>
        <v>ZK112.K289.Analysis code</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35">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35">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35">
      <c r="A47" s="343"/>
      <c r="B47" s="466" t="str">
        <f>+B44</f>
        <v>ZK112.K289.Analysis code</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4">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35">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35">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4">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35">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35">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4">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35">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35">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4">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35">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35">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4">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35">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35">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4">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35">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35">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4">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35">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35">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4">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35">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35">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4">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 thickBot="1" x14ac:dyDescent="0.45">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45">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4">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4">
      <c r="A76" s="444"/>
      <c r="B76" s="444"/>
      <c r="C76" s="444" t="s">
        <v>297</v>
      </c>
      <c r="D76" s="444"/>
      <c r="N76" s="234">
        <f>+IFERROR(VLOOKUP(B75,Sheet1!B:D,2,FALSE),0)</f>
        <v>0</v>
      </c>
      <c r="O76" s="219">
        <f>+IFERROR(VLOOKUP(B75,Sheet1!B:D,3,FALSE)+VLOOKUP(B75,Sheet1!B:E,4,FALSE),0)</f>
        <v>0</v>
      </c>
    </row>
    <row r="77" spans="1:51" ht="15" hidden="1" thickBot="1" x14ac:dyDescent="0.45"/>
    <row r="78" spans="1:51" ht="15" hidden="1" thickBot="1" x14ac:dyDescent="0.45">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 hidden="1" thickBot="1" x14ac:dyDescent="0.45">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4"/>
    <row r="81" spans="5:15" hidden="1" x14ac:dyDescent="0.4"/>
    <row r="82" spans="5:15" hidden="1" x14ac:dyDescent="0.4"/>
    <row r="83" spans="5:15" hidden="1" x14ac:dyDescent="0.4"/>
    <row r="84" spans="5:15" hidden="1" x14ac:dyDescent="0.4">
      <c r="O84" s="219">
        <f>+IFERROR(VLOOKUP(B83,Sheet1!B:D,3,FALSE)+VLOOKUP(B83,Sheet1!B:E,4,FALSE),0)</f>
        <v>0</v>
      </c>
    </row>
    <row r="85" spans="5:15" hidden="1" x14ac:dyDescent="0.4"/>
    <row r="86" spans="5:15" hidden="1" x14ac:dyDescent="0.4"/>
    <row r="87" spans="5:15" hidden="1" x14ac:dyDescent="0.4">
      <c r="O87" s="219">
        <f>+IFERROR(VLOOKUP(B86,Sheet1!B:D,3,FALSE)+VLOOKUP(B86,Sheet1!B:E,4,FALSE),0)</f>
        <v>0</v>
      </c>
    </row>
    <row r="88" spans="5:15" hidden="1" x14ac:dyDescent="0.4">
      <c r="E88" s="453"/>
    </row>
    <row r="89" spans="5:15" hidden="1" x14ac:dyDescent="0.4">
      <c r="E89" s="453"/>
    </row>
    <row r="90" spans="5:15" hidden="1" x14ac:dyDescent="0.4">
      <c r="E90" s="453"/>
      <c r="O90" s="219">
        <f>+IFERROR(VLOOKUP(B89,Sheet1!B:D,3,FALSE)+VLOOKUP(B89,Sheet1!B:E,4,FALSE),0)</f>
        <v>0</v>
      </c>
    </row>
    <row r="91" spans="5:15" hidden="1" x14ac:dyDescent="0.4">
      <c r="E91" s="453"/>
    </row>
    <row r="92" spans="5:15" hidden="1" x14ac:dyDescent="0.4">
      <c r="E92" s="453"/>
    </row>
    <row r="93" spans="5:15" hidden="1" x14ac:dyDescent="0.4">
      <c r="E93" s="453"/>
      <c r="O93" s="219">
        <f>+IFERROR(VLOOKUP(B92,Sheet1!B:D,3,FALSE)+VLOOKUP(B92,Sheet1!B:E,4,FALSE),0)</f>
        <v>0</v>
      </c>
    </row>
    <row r="94" spans="5:15" hidden="1" x14ac:dyDescent="0.4"/>
    <row r="95" spans="5:15" hidden="1" x14ac:dyDescent="0.4"/>
    <row r="96" spans="5:15" hidden="1" x14ac:dyDescent="0.4">
      <c r="O96" s="219">
        <f>+IFERROR(VLOOKUP(B95,Sheet1!B:D,3,FALSE)+VLOOKUP(B95,Sheet1!B:E,4,FALSE),0)</f>
        <v>0</v>
      </c>
    </row>
    <row r="97" spans="15:15" hidden="1" x14ac:dyDescent="0.4"/>
    <row r="98" spans="15:15" hidden="1" x14ac:dyDescent="0.4"/>
    <row r="99" spans="15:15" hidden="1" x14ac:dyDescent="0.4">
      <c r="O99" s="219">
        <f>+IFERROR(VLOOKUP(B98,Sheet1!B:D,3,FALSE)+VLOOKUP(B98,Sheet1!B:E,4,FALSE),0)</f>
        <v>0</v>
      </c>
    </row>
    <row r="100" spans="15:15" hidden="1" x14ac:dyDescent="0.4"/>
    <row r="101" spans="15:15" hidden="1" x14ac:dyDescent="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3046875" defaultRowHeight="14.6" x14ac:dyDescent="0.4"/>
  <cols>
    <col min="1" max="1" width="5.3046875" style="453" customWidth="1"/>
    <col min="2" max="2" width="5.30468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4" width="7.3828125" style="484" hidden="1" customWidth="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IF(AY84&lt;0,"Actual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+SUMMARY!A23</f>
        <v>ZK113 - Running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35">
      <c r="A8" s="348" t="s">
        <v>231</v>
      </c>
      <c r="B8" s="455" t="str">
        <f>+LEFT($E$5,5)&amp;"."&amp;A8&amp;"."&amp;$E$3</f>
        <v>ZK113.K293.Analysis code</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35">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35">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35">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35">
      <c r="A12" s="338"/>
      <c r="B12" s="465" t="str">
        <f>+B8</f>
        <v>ZK113.K293.Analysis code</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35">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35">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35">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35">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35">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35">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35">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35">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35">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35">
      <c r="A22" s="150"/>
      <c r="B22" s="465" t="str">
        <f>+B8</f>
        <v>ZK113.K293.Analysis code</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45">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35">
      <c r="A24" s="195" t="s">
        <v>233</v>
      </c>
      <c r="B24" s="455" t="str">
        <f>+LEFT($E$5,5)&amp;"."&amp;A24&amp;"."&amp;$E$3</f>
        <v>ZK113.K294.Analysis code</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35">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35">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35">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35">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35">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35">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35">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35">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35">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35">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35">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35">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35">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35">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35">
      <c r="A39" s="343"/>
      <c r="B39" s="466" t="str">
        <f>+B24</f>
        <v>ZK113.K294.Analysis code</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4">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35">
      <c r="A41" s="195" t="s">
        <v>235</v>
      </c>
      <c r="B41" s="455" t="str">
        <f>+LEFT($E$5,5)&amp;"."&amp;A41&amp;"."&amp;$E$3</f>
        <v>ZK113.K295.Analysis code</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35">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35">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35">
      <c r="A44" s="338"/>
      <c r="B44" s="465" t="str">
        <f>+B41</f>
        <v>ZK113.K295.Analysis code</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35">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35">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35">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35">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35">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35">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35">
      <c r="A51" s="338"/>
      <c r="B51" s="465" t="str">
        <f>+B41</f>
        <v>ZK113.K295.Analysis code</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4">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35">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35">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4">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35">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35">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4">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35">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35">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4">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35">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35">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4">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35">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35">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4">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35">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35">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4">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35">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35">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4">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35">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4">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4">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35">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35">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4">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35">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35">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4">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 thickBot="1" x14ac:dyDescent="0.45">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4">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4">
      <c r="A85" s="444"/>
      <c r="B85" s="444"/>
      <c r="C85" s="444"/>
      <c r="D85" s="444"/>
      <c r="E85" s="840"/>
      <c r="F85" s="840"/>
      <c r="G85" s="840"/>
      <c r="H85" s="840"/>
      <c r="I85" s="841"/>
      <c r="J85" s="842"/>
      <c r="K85" s="842"/>
      <c r="L85" s="842"/>
      <c r="M85" s="843"/>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4">
      <c r="A86" s="444"/>
      <c r="B86" s="444"/>
      <c r="C86" s="444"/>
      <c r="D86" s="444"/>
    </row>
    <row r="87" spans="1:51" ht="15" hidden="1" thickBot="1" x14ac:dyDescent="0.45">
      <c r="O87" s="219">
        <f>+IFERROR(VLOOKUP(B86,Sheet1!B:D,3,FALSE)+VLOOKUP(B86,Sheet1!B:E,4,FALSE),0)</f>
        <v>0</v>
      </c>
    </row>
    <row r="88" spans="1:51" ht="15" hidden="1" thickBot="1" x14ac:dyDescent="0.45">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 hidden="1" thickBot="1" x14ac:dyDescent="0.45">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4">
      <c r="O90" s="219">
        <f>+IFERROR(VLOOKUP(B89,Sheet1!B:D,3,FALSE)+VLOOKUP(B89,Sheet1!B:E,4,FALSE),0)</f>
        <v>0</v>
      </c>
    </row>
    <row r="91" spans="1:51" hidden="1" x14ac:dyDescent="0.4"/>
    <row r="92" spans="1:51" hidden="1" x14ac:dyDescent="0.4"/>
    <row r="93" spans="1:51" hidden="1" x14ac:dyDescent="0.4">
      <c r="O93" s="219">
        <f>+IFERROR(VLOOKUP(B92,Sheet1!B:D,3,FALSE)+VLOOKUP(B92,Sheet1!B:E,4,FALSE),0)</f>
        <v>0</v>
      </c>
    </row>
    <row r="94" spans="1:51" hidden="1" x14ac:dyDescent="0.4"/>
    <row r="95" spans="1:51" hidden="1" x14ac:dyDescent="0.4"/>
    <row r="96" spans="1:51" hidden="1" x14ac:dyDescent="0.4">
      <c r="E96" s="453"/>
      <c r="O96" s="219">
        <f>+IFERROR(VLOOKUP(B95,Sheet1!B:D,3,FALSE)+VLOOKUP(B95,Sheet1!B:E,4,FALSE),0)</f>
        <v>0</v>
      </c>
    </row>
    <row r="97" spans="5:15" hidden="1" x14ac:dyDescent="0.4">
      <c r="E97" s="453"/>
    </row>
    <row r="98" spans="5:15" hidden="1" x14ac:dyDescent="0.4">
      <c r="E98" s="453"/>
    </row>
    <row r="99" spans="5:15" hidden="1" x14ac:dyDescent="0.4">
      <c r="E99" s="453"/>
      <c r="O99" s="219">
        <f>+IFERROR(VLOOKUP(B98,Sheet1!B:D,3,FALSE)+VLOOKUP(B98,Sheet1!B:E,4,FALSE),0)</f>
        <v>0</v>
      </c>
    </row>
    <row r="100" spans="5:15" hidden="1" x14ac:dyDescent="0.4">
      <c r="E100" s="453"/>
    </row>
    <row r="101" spans="5:15" x14ac:dyDescent="0.4">
      <c r="E101" s="453"/>
    </row>
    <row r="102" spans="5:15" x14ac:dyDescent="0.4">
      <c r="E102" s="453"/>
    </row>
    <row r="103" spans="5:15" x14ac:dyDescent="0.4">
      <c r="E103" s="453"/>
    </row>
    <row r="104" spans="5:15" x14ac:dyDescent="0.4">
      <c r="E104" s="453"/>
    </row>
    <row r="105" spans="5:15" x14ac:dyDescent="0.4">
      <c r="E105" s="453"/>
    </row>
    <row r="106" spans="5:15" x14ac:dyDescent="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05" sqref="A105"/>
    </sheetView>
  </sheetViews>
  <sheetFormatPr defaultColWidth="7.3046875" defaultRowHeight="14.6" x14ac:dyDescent="0.4"/>
  <cols>
    <col min="1" max="1" width="5.3046875" style="453" customWidth="1"/>
    <col min="2" max="2" width="5.3046875" style="453" hidden="1" customWidth="1"/>
    <col min="3" max="4" width="23.3046875" style="453" customWidth="1"/>
    <col min="5" max="6" width="8.69140625" style="517" customWidth="1"/>
    <col min="7" max="7" width="9.53515625" style="517" customWidth="1"/>
    <col min="8" max="8" width="8.69140625" style="517" customWidth="1"/>
    <col min="9" max="10" width="7.84375" style="517" customWidth="1"/>
    <col min="11" max="11" width="7.69140625" style="517" customWidth="1"/>
    <col min="12" max="12" width="7.3046875" style="517" customWidth="1"/>
    <col min="13" max="13" width="6" style="517" customWidth="1"/>
    <col min="14" max="15" width="7.53515625" style="517" customWidth="1"/>
    <col min="16" max="16" width="9" style="484" hidden="1" customWidth="1"/>
    <col min="17" max="23" width="7.3828125" style="484" hidden="1" customWidth="1"/>
    <col min="24" max="24" width="7.3828125" style="484" hidden="1" customWidth="1" collapsed="1"/>
    <col min="25" max="26" width="7.3828125" style="484" customWidth="1"/>
    <col min="27" max="27" width="7.3828125" style="484" customWidth="1" collapsed="1"/>
    <col min="28" max="29" width="7.3828125" style="484" customWidth="1"/>
    <col min="30" max="30" width="7.3828125" style="484" customWidth="1" collapsed="1"/>
    <col min="31" max="32" width="7.3828125" style="484" customWidth="1"/>
    <col min="33" max="33" width="7.3828125" style="484" customWidth="1" collapsed="1"/>
    <col min="34" max="35" width="7.3828125" style="484" customWidth="1"/>
    <col min="36" max="36" width="7.3828125" style="484" customWidth="1" collapsed="1"/>
    <col min="37" max="38" width="7.3828125" style="484" customWidth="1"/>
    <col min="39" max="39" width="7.3828125" style="484" customWidth="1" collapsed="1"/>
    <col min="40" max="41" width="7.3828125" style="484" customWidth="1"/>
    <col min="42" max="42" width="7.3828125" style="484" customWidth="1" collapsed="1"/>
    <col min="43" max="44" width="7.3828125" style="484" customWidth="1"/>
    <col min="45" max="45" width="7.3828125" style="484" customWidth="1" collapsed="1"/>
    <col min="46" max="47" width="7.3828125" style="484" customWidth="1"/>
    <col min="48" max="48" width="7.3828125" style="484" customWidth="1" collapsed="1"/>
    <col min="49" max="49" width="9" style="4" bestFit="1" customWidth="1"/>
    <col min="50" max="50" width="9" style="140" bestFit="1" customWidth="1"/>
    <col min="51" max="51" width="9.53515625" style="140" customWidth="1"/>
    <col min="52" max="52" width="20.53515625" style="140" customWidth="1"/>
    <col min="53" max="16384" width="7.3046875" style="140"/>
  </cols>
  <sheetData>
    <row r="1" spans="1:52" x14ac:dyDescent="0.4">
      <c r="A1" s="444"/>
      <c r="B1" s="444"/>
      <c r="C1" s="443" t="s">
        <v>15</v>
      </c>
      <c r="D1" s="443"/>
      <c r="E1" s="510" t="str">
        <f>'Cover Sheet'!$C$3</f>
        <v>Project Name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4">
      <c r="A3" s="444"/>
      <c r="B3" s="444"/>
      <c r="C3" s="443" t="s">
        <v>10</v>
      </c>
      <c r="D3" s="443"/>
      <c r="E3" s="518" t="str">
        <f>+'Cover Sheet'!$C$5</f>
        <v>Analysis code</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4">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4">
      <c r="A5" s="444"/>
      <c r="B5" s="444"/>
      <c r="C5" s="443" t="s">
        <v>67</v>
      </c>
      <c r="D5" s="443"/>
      <c r="E5" s="520" t="str">
        <f>+SUMMARY!A24</f>
        <v>ZK114 - Admin &amp; Miscellaneous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45">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5120</v>
      </c>
      <c r="AB7" s="536" t="s">
        <v>247</v>
      </c>
      <c r="AC7" s="536" t="s">
        <v>248</v>
      </c>
      <c r="AD7" s="536" t="s">
        <v>5121</v>
      </c>
      <c r="AE7" s="536" t="s">
        <v>249</v>
      </c>
      <c r="AF7" s="536" t="s">
        <v>250</v>
      </c>
      <c r="AG7" s="536" t="s">
        <v>5123</v>
      </c>
      <c r="AH7" s="536" t="s">
        <v>251</v>
      </c>
      <c r="AI7" s="536" t="s">
        <v>252</v>
      </c>
      <c r="AJ7" s="536" t="s">
        <v>5124</v>
      </c>
      <c r="AK7" s="536" t="s">
        <v>253</v>
      </c>
      <c r="AL7" s="536" t="s">
        <v>254</v>
      </c>
      <c r="AM7" s="536" t="s">
        <v>5125</v>
      </c>
      <c r="AN7" s="536" t="s">
        <v>255</v>
      </c>
      <c r="AO7" s="536" t="s">
        <v>256</v>
      </c>
      <c r="AP7" s="536" t="s">
        <v>5126</v>
      </c>
      <c r="AQ7" s="536" t="s">
        <v>257</v>
      </c>
      <c r="AR7" s="536" t="s">
        <v>258</v>
      </c>
      <c r="AS7" s="536" t="s">
        <v>5127</v>
      </c>
      <c r="AT7" s="536" t="s">
        <v>259</v>
      </c>
      <c r="AU7" s="536" t="s">
        <v>260</v>
      </c>
      <c r="AV7" s="536" t="s">
        <v>5128</v>
      </c>
      <c r="AW7" s="540" t="s">
        <v>52</v>
      </c>
      <c r="AX7" s="541" t="s">
        <v>53</v>
      </c>
      <c r="AY7" s="542" t="s">
        <v>54</v>
      </c>
      <c r="AZ7" s="541" t="s">
        <v>35</v>
      </c>
    </row>
    <row r="8" spans="1:52" s="4" customFormat="1" ht="15" customHeight="1" x14ac:dyDescent="0.35">
      <c r="A8" s="348" t="s">
        <v>237</v>
      </c>
      <c r="B8" s="455" t="str">
        <f>+LEFT($E$5,5)&amp;"."&amp;A8&amp;"."&amp;$E$3</f>
        <v>ZK114.K299.Analysis code</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35">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35">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35">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35">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35">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35">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35">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35">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35">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35">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35">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35">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35">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35">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35">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35">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45">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35">
      <c r="A26" s="195" t="s">
        <v>239</v>
      </c>
      <c r="B26" s="455" t="str">
        <f>+LEFT($E$5,5)&amp;"."&amp;A26&amp;"."&amp;$E$3</f>
        <v>ZK114.K130.Analysis code</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35">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35">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35">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35">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4">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35">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35">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4">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35">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35">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4">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35">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35">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4">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35">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35">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4">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4">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35">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4">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35">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35">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4">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35">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4">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4">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35">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35">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4">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35">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35">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4">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35">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35">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4">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35">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35">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4">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 thickBot="1" x14ac:dyDescent="0.45">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45">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4">
      <c r="A68" s="444"/>
      <c r="B68" s="444"/>
      <c r="C68" s="444"/>
      <c r="D68" s="444"/>
    </row>
    <row r="69" spans="1:51" ht="15" hidden="1" thickBot="1" x14ac:dyDescent="0.45">
      <c r="C69" s="453" t="s">
        <v>297</v>
      </c>
      <c r="N69" s="234">
        <f>+IFERROR(VLOOKUP(B68,Sheet1!B:D,2,FALSE),0)</f>
        <v>0</v>
      </c>
      <c r="O69" s="219">
        <f>+IFERROR(VLOOKUP(B68,Sheet1!B:D,3,FALSE)+VLOOKUP(B68,Sheet1!B:E,4,FALSE),0)</f>
        <v>0</v>
      </c>
    </row>
    <row r="70" spans="1:51" ht="15" hidden="1" thickBot="1" x14ac:dyDescent="0.45">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 hidden="1" thickBot="1" x14ac:dyDescent="0.45">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4"/>
    <row r="73" spans="1:51" hidden="1" x14ac:dyDescent="0.4"/>
    <row r="74" spans="1:51" hidden="1" x14ac:dyDescent="0.4"/>
    <row r="75" spans="1:51" ht="15" hidden="1" thickBot="1" x14ac:dyDescent="0.45"/>
    <row r="76" spans="1:51" ht="15" hidden="1" thickBot="1" x14ac:dyDescent="0.45">
      <c r="C76" s="453" t="s">
        <v>297</v>
      </c>
      <c r="N76" s="485">
        <f t="shared" ref="N76" si="71">SUM(N71:N75)</f>
        <v>0</v>
      </c>
      <c r="O76" s="219">
        <f>+IFERROR(VLOOKUP(B75,Sheet1!B:D,3,FALSE)+VLOOKUP(B75,Sheet1!B:E,4,FALSE),0)</f>
        <v>0</v>
      </c>
    </row>
    <row r="77" spans="1:51" hidden="1" x14ac:dyDescent="0.4"/>
    <row r="78" spans="1:51" hidden="1" x14ac:dyDescent="0.4">
      <c r="O78" s="219">
        <f>+IFERROR(VLOOKUP(B77,Sheet1!B:D,3,FALSE)+VLOOKUP(B77,Sheet1!B:E,4,FALSE),0)</f>
        <v>0</v>
      </c>
    </row>
    <row r="79" spans="1:51" hidden="1" x14ac:dyDescent="0.4">
      <c r="O79" s="219">
        <f>+IFERROR(VLOOKUP(B78,Sheet1!B:D,3,FALSE)+VLOOKUP(B78,Sheet1!B:E,4,FALSE),0)</f>
        <v>0</v>
      </c>
    </row>
    <row r="80" spans="1:51" hidden="1" x14ac:dyDescent="0.4"/>
    <row r="81" spans="15:15" hidden="1" x14ac:dyDescent="0.4"/>
    <row r="82" spans="15:15" hidden="1" x14ac:dyDescent="0.4"/>
    <row r="83" spans="15:15" hidden="1" x14ac:dyDescent="0.4"/>
    <row r="84" spans="15:15" hidden="1" x14ac:dyDescent="0.4">
      <c r="O84" s="219">
        <f>+IFERROR(VLOOKUP(B83,Sheet1!B:D,3,FALSE)+VLOOKUP(B83,Sheet1!B:E,4,FALSE),0)</f>
        <v>0</v>
      </c>
    </row>
    <row r="85" spans="15:15" hidden="1" x14ac:dyDescent="0.4"/>
    <row r="86" spans="15:15" hidden="1" x14ac:dyDescent="0.4"/>
    <row r="87" spans="15:15" hidden="1" x14ac:dyDescent="0.4">
      <c r="O87" s="219">
        <f>+IFERROR(VLOOKUP(B86,Sheet1!B:D,3,FALSE)+VLOOKUP(B86,Sheet1!B:E,4,FALSE),0)</f>
        <v>0</v>
      </c>
    </row>
    <row r="88" spans="15:15" hidden="1" x14ac:dyDescent="0.4"/>
    <row r="89" spans="15:15" hidden="1" x14ac:dyDescent="0.4"/>
    <row r="90" spans="15:15" hidden="1" x14ac:dyDescent="0.4">
      <c r="O90" s="219">
        <f>+IFERROR(VLOOKUP(B89,Sheet1!B:D,3,FALSE)+VLOOKUP(B89,Sheet1!B:E,4,FALSE),0)</f>
        <v>0</v>
      </c>
    </row>
    <row r="91" spans="15:15" hidden="1" x14ac:dyDescent="0.4"/>
    <row r="92" spans="15:15" hidden="1" x14ac:dyDescent="0.4"/>
    <row r="93" spans="15:15" hidden="1" x14ac:dyDescent="0.4">
      <c r="O93" s="219">
        <f>+IFERROR(VLOOKUP(B92,Sheet1!B:D,3,FALSE)+VLOOKUP(B92,Sheet1!B:E,4,FALSE),0)</f>
        <v>0</v>
      </c>
    </row>
    <row r="94" spans="15:15" hidden="1" x14ac:dyDescent="0.4"/>
    <row r="95" spans="15:15" hidden="1" x14ac:dyDescent="0.4"/>
    <row r="96" spans="15:15" hidden="1" x14ac:dyDescent="0.4">
      <c r="O96" s="219">
        <f>+IFERROR(VLOOKUP(B95,Sheet1!B:D,3,FALSE)+VLOOKUP(B95,Sheet1!B:E,4,FALSE),0)</f>
        <v>0</v>
      </c>
    </row>
    <row r="97" spans="15:15" hidden="1" x14ac:dyDescent="0.4"/>
    <row r="98" spans="15:15" hidden="1" x14ac:dyDescent="0.4"/>
    <row r="99" spans="15:15" hidden="1" x14ac:dyDescent="0.4">
      <c r="O99" s="219">
        <f>+IFERROR(VLOOKUP(B98,Sheet1!B:D,3,FALSE)+VLOOKUP(B98,Sheet1!B:E,4,FALSE),0)</f>
        <v>0</v>
      </c>
    </row>
    <row r="100" spans="15:15" hidden="1" x14ac:dyDescent="0.4"/>
    <row r="101" spans="15:15" hidden="1" x14ac:dyDescent="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3046875" defaultRowHeight="14.6" x14ac:dyDescent="0.4"/>
  <cols>
    <col min="1" max="1" width="5.3046875" style="21" customWidth="1"/>
    <col min="2" max="3" width="23.3046875" style="21" customWidth="1"/>
    <col min="4" max="5" width="8.69140625" style="210" customWidth="1"/>
    <col min="6" max="6" width="9.53515625" style="210" customWidth="1"/>
    <col min="7" max="7" width="8.69140625" style="210" customWidth="1"/>
    <col min="8" max="9" width="7.84375" style="210" customWidth="1"/>
    <col min="10" max="10" width="7.69140625" style="210" customWidth="1"/>
    <col min="11" max="11" width="7.3046875" style="210" customWidth="1"/>
    <col min="12" max="12" width="6" style="210" customWidth="1"/>
    <col min="13" max="13" width="7.53515625" style="210" customWidth="1"/>
    <col min="14" max="14" width="9" style="23" bestFit="1" customWidth="1"/>
    <col min="15" max="28" width="7.3828125" style="23" customWidth="1"/>
    <col min="29" max="29" width="9" style="1" bestFit="1" customWidth="1"/>
    <col min="30" max="30" width="9" bestFit="1" customWidth="1"/>
    <col min="31" max="31" width="9.53515625" customWidth="1"/>
    <col min="32" max="32" width="20.53515625" customWidth="1"/>
  </cols>
  <sheetData>
    <row r="1" spans="1:32" x14ac:dyDescent="0.4">
      <c r="A1" s="8"/>
      <c r="B1" s="9" t="s">
        <v>15</v>
      </c>
      <c r="C1" s="9"/>
      <c r="D1" s="331" t="str">
        <f>'Cover Sheet'!$C$3</f>
        <v>Project Name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4">
      <c r="A3" s="8"/>
      <c r="B3" s="9" t="s">
        <v>10</v>
      </c>
      <c r="C3" s="9"/>
      <c r="D3" s="148" t="str">
        <f>+'Cover Sheet'!$C$5</f>
        <v>Analysis code</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4">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4">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4">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45">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3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3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3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3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3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3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3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3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3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3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3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3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3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3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3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3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3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3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3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3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3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3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3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3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3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3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3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3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3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3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3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3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3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45">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3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3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3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3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3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3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3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3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3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3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3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3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3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3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3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3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3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3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3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3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3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3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3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3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 thickBot="1" x14ac:dyDescent="0.45">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45">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4">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4">
      <c r="A81" s="8"/>
      <c r="B81" s="8"/>
      <c r="C81" s="8"/>
    </row>
    <row r="82" spans="1:30" ht="15" thickBot="1" x14ac:dyDescent="0.45"/>
    <row r="83" spans="1:30" s="141" customFormat="1" ht="15" thickBot="1" x14ac:dyDescent="0.45">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 thickBot="1" x14ac:dyDescent="0.45">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234375" defaultRowHeight="14.6" x14ac:dyDescent="0.4"/>
  <cols>
    <col min="1" max="1" width="5.3046875" style="141" customWidth="1"/>
    <col min="2" max="3" width="23.3046875" style="141" customWidth="1"/>
    <col min="4" max="23" width="11.69140625" style="141" customWidth="1"/>
    <col min="24" max="24" width="9.15234375" style="141"/>
    <col min="25" max="25" width="12.53515625" style="141" customWidth="1"/>
    <col min="26" max="27" width="10.53515625" style="141" bestFit="1" customWidth="1"/>
    <col min="28" max="16384" width="9.15234375" style="141"/>
  </cols>
  <sheetData>
    <row r="1" spans="1:25" x14ac:dyDescent="0.4">
      <c r="A1" s="8"/>
      <c r="B1" s="9" t="s">
        <v>15</v>
      </c>
      <c r="C1" s="9"/>
      <c r="D1" s="331" t="str">
        <f>+'Cover Sheet'!C3</f>
        <v>Project Name</v>
      </c>
      <c r="E1" s="333"/>
      <c r="F1" s="332"/>
      <c r="G1" s="615" t="s">
        <v>55</v>
      </c>
      <c r="H1" s="615"/>
    </row>
    <row r="2" spans="1:25" x14ac:dyDescent="0.4">
      <c r="A2" s="8"/>
      <c r="B2" s="8"/>
      <c r="C2" s="8"/>
      <c r="D2" s="149"/>
      <c r="E2" s="149"/>
      <c r="F2" s="211"/>
      <c r="G2" s="211"/>
      <c r="H2" s="211"/>
      <c r="I2" s="211"/>
      <c r="J2" s="211"/>
      <c r="K2" s="211"/>
      <c r="L2" s="211"/>
    </row>
    <row r="3" spans="1:25" x14ac:dyDescent="0.4">
      <c r="A3" s="8"/>
      <c r="B3" s="9" t="s">
        <v>10</v>
      </c>
      <c r="C3" s="9"/>
      <c r="D3" s="148" t="str">
        <f>+'Cover Sheet'!C5</f>
        <v>Analysis code</v>
      </c>
      <c r="E3" s="211"/>
      <c r="F3" s="211"/>
      <c r="G3" s="211"/>
      <c r="H3" s="211"/>
      <c r="I3" s="211"/>
      <c r="J3" s="211"/>
      <c r="K3" s="211"/>
      <c r="L3" s="211"/>
    </row>
    <row r="4" spans="1:25" x14ac:dyDescent="0.4">
      <c r="A4" s="8"/>
      <c r="B4" s="9"/>
      <c r="C4" s="9"/>
      <c r="D4" s="147"/>
      <c r="E4" s="211"/>
      <c r="F4" s="211"/>
      <c r="G4" s="211"/>
      <c r="H4" s="211"/>
      <c r="I4" s="211"/>
      <c r="J4" s="211"/>
      <c r="K4" s="211"/>
      <c r="L4" s="211"/>
    </row>
    <row r="5" spans="1:25" x14ac:dyDescent="0.4">
      <c r="A5" s="8"/>
      <c r="B5" s="9" t="s">
        <v>5032</v>
      </c>
      <c r="C5" s="9"/>
      <c r="D5" s="329" t="s">
        <v>5033</v>
      </c>
      <c r="E5" s="334"/>
      <c r="F5" s="328"/>
      <c r="G5" s="616"/>
      <c r="H5" s="616"/>
      <c r="I5" s="616"/>
      <c r="J5" s="616"/>
      <c r="K5" s="616"/>
      <c r="L5" s="616"/>
    </row>
    <row r="6" spans="1:25" x14ac:dyDescent="0.4">
      <c r="A6" s="8"/>
      <c r="B6" s="8"/>
      <c r="C6" s="8"/>
      <c r="D6" s="617"/>
      <c r="E6" s="618"/>
      <c r="F6" s="618"/>
      <c r="G6" s="618"/>
      <c r="H6" s="618"/>
      <c r="I6" s="618"/>
      <c r="J6" s="618"/>
      <c r="K6" s="618"/>
      <c r="L6" s="618"/>
    </row>
    <row r="7" spans="1:25" ht="24.9" thickBot="1" x14ac:dyDescent="0.45">
      <c r="A7" s="144"/>
      <c r="B7" s="143" t="s">
        <v>8</v>
      </c>
      <c r="C7" s="143" t="s">
        <v>35</v>
      </c>
      <c r="D7" s="619" t="s">
        <v>5034</v>
      </c>
      <c r="E7" s="619" t="s">
        <v>5035</v>
      </c>
      <c r="F7" s="319" t="s">
        <v>5036</v>
      </c>
      <c r="G7" s="321" t="s">
        <v>5037</v>
      </c>
      <c r="H7" s="619" t="s">
        <v>5105</v>
      </c>
      <c r="I7" s="319" t="s">
        <v>5106</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4">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4">
      <c r="B9" s="774" t="s">
        <v>5052</v>
      </c>
      <c r="D9" s="633"/>
      <c r="E9" s="634"/>
      <c r="F9" s="635"/>
      <c r="G9" s="635"/>
      <c r="H9" s="634"/>
      <c r="I9" s="672"/>
      <c r="J9" s="672"/>
      <c r="K9" s="635"/>
      <c r="L9" s="635"/>
      <c r="M9" s="635"/>
      <c r="N9" s="634"/>
      <c r="O9" s="636"/>
      <c r="P9" s="636"/>
      <c r="Q9" s="636"/>
      <c r="R9" s="637"/>
      <c r="S9" s="635"/>
      <c r="T9" s="636"/>
      <c r="U9" s="762" t="s">
        <v>5103</v>
      </c>
      <c r="V9" s="763"/>
      <c r="W9" s="764"/>
      <c r="X9" s="637"/>
    </row>
    <row r="10" spans="1:25" s="631" customFormat="1" x14ac:dyDescent="0.4">
      <c r="B10" s="632" t="s">
        <v>5095</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4">
      <c r="B11" s="631" t="s">
        <v>5053</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4">
      <c r="B12" s="631" t="s">
        <v>5054</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4">
      <c r="B13" s="631" t="s">
        <v>5096</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4">
      <c r="B14" s="631" t="s">
        <v>5097</v>
      </c>
      <c r="C14" s="792"/>
      <c r="D14" s="638">
        <v>0</v>
      </c>
      <c r="E14" s="645">
        <f>SUM(E11:E13)</f>
        <v>0</v>
      </c>
      <c r="F14" s="644">
        <f>+F11</f>
        <v>0</v>
      </c>
      <c r="G14" s="641"/>
      <c r="H14" s="645"/>
      <c r="I14" s="644"/>
      <c r="J14" s="644"/>
      <c r="K14" s="644"/>
      <c r="L14" s="644"/>
      <c r="M14" s="635"/>
      <c r="N14" s="634">
        <f>SUM(N11:N13)</f>
        <v>0</v>
      </c>
      <c r="O14" s="876" t="s">
        <v>5055</v>
      </c>
      <c r="P14" s="876"/>
      <c r="Q14" s="877"/>
      <c r="R14" s="642">
        <v>0</v>
      </c>
      <c r="S14" s="635">
        <f>+(S11*R14)+(S12*R14)+(S13*R14)</f>
        <v>0</v>
      </c>
      <c r="T14" s="636">
        <f>-(+S14*D14)*(5/6)</f>
        <v>0</v>
      </c>
      <c r="U14" s="643">
        <v>0.1</v>
      </c>
      <c r="V14" s="629">
        <f>$G14*U11*U14</f>
        <v>0</v>
      </c>
      <c r="W14" s="630">
        <f>$D14*$N14*U11*U14*5/6</f>
        <v>0</v>
      </c>
      <c r="X14" s="637"/>
    </row>
    <row r="15" spans="1:25" s="631" customFormat="1" x14ac:dyDescent="0.4">
      <c r="B15" s="631" t="s">
        <v>5098</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4">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4">
      <c r="B17" s="632" t="s">
        <v>5099</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4">
      <c r="B18" s="631" t="s">
        <v>5053</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4">
      <c r="B19" s="631" t="s">
        <v>5054</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4">
      <c r="B20" s="631" t="s">
        <v>5096</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4">
      <c r="B21" s="631" t="s">
        <v>5097</v>
      </c>
      <c r="C21" s="792"/>
      <c r="D21" s="638">
        <v>0</v>
      </c>
      <c r="E21" s="645">
        <f>SUM(E18:E20)</f>
        <v>0</v>
      </c>
      <c r="F21" s="644">
        <f>+F18</f>
        <v>0</v>
      </c>
      <c r="G21" s="641"/>
      <c r="H21" s="645"/>
      <c r="I21" s="644"/>
      <c r="J21" s="644"/>
      <c r="K21" s="644"/>
      <c r="L21" s="644"/>
      <c r="M21" s="635"/>
      <c r="N21" s="634">
        <f>SUM(N18:N20)</f>
        <v>0</v>
      </c>
      <c r="O21" s="876" t="s">
        <v>5055</v>
      </c>
      <c r="P21" s="876"/>
      <c r="Q21" s="877"/>
      <c r="R21" s="642">
        <v>0</v>
      </c>
      <c r="S21" s="635">
        <f>+(S18*R21)+(S19*R21)+(S20*R21)</f>
        <v>0</v>
      </c>
      <c r="T21" s="636">
        <f>-(+S21*D21)*(5/6)</f>
        <v>0</v>
      </c>
      <c r="U21" s="643"/>
      <c r="V21" s="629"/>
      <c r="W21" s="630"/>
      <c r="X21" s="637"/>
    </row>
    <row r="22" spans="2:24" s="631" customFormat="1" x14ac:dyDescent="0.4">
      <c r="B22" s="631" t="s">
        <v>5100</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4">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4">
      <c r="B24" s="632" t="s">
        <v>5101</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4">
      <c r="B25" s="631" t="s">
        <v>5053</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4">
      <c r="B26" s="631" t="s">
        <v>5054</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4">
      <c r="B27" s="631" t="s">
        <v>5096</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4">
      <c r="B28" s="631" t="s">
        <v>5097</v>
      </c>
      <c r="C28" s="792"/>
      <c r="D28" s="638">
        <v>0</v>
      </c>
      <c r="E28" s="645">
        <f>SUM(E25:E27)</f>
        <v>0</v>
      </c>
      <c r="F28" s="644">
        <f>+F25</f>
        <v>0</v>
      </c>
      <c r="G28" s="641"/>
      <c r="H28" s="645"/>
      <c r="I28" s="644"/>
      <c r="J28" s="644"/>
      <c r="K28" s="644"/>
      <c r="L28" s="644"/>
      <c r="M28" s="635"/>
      <c r="N28" s="634">
        <f>SUM(N25:N27)</f>
        <v>0</v>
      </c>
      <c r="O28" s="876" t="s">
        <v>5055</v>
      </c>
      <c r="P28" s="876"/>
      <c r="Q28" s="877"/>
      <c r="R28" s="642">
        <v>0</v>
      </c>
      <c r="S28" s="635">
        <f>+(S25*R28)+(S27*R28)</f>
        <v>0</v>
      </c>
      <c r="T28" s="636">
        <f>-(+S28*D28)*(5/6)</f>
        <v>0</v>
      </c>
      <c r="U28" s="652"/>
      <c r="V28" s="653"/>
      <c r="W28" s="654"/>
      <c r="X28" s="637"/>
    </row>
    <row r="29" spans="2:24" s="631" customFormat="1" x14ac:dyDescent="0.4">
      <c r="B29" s="631" t="s">
        <v>5102</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4">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4">
      <c r="B31" s="632" t="s">
        <v>5056</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4">
      <c r="B32" s="631" t="s">
        <v>5053</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4">
      <c r="B33" s="631" t="s">
        <v>5054</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4">
      <c r="B34" s="631" t="s">
        <v>5096</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4">
      <c r="B35" s="631" t="s">
        <v>5097</v>
      </c>
      <c r="C35" s="792"/>
      <c r="D35" s="638">
        <v>0</v>
      </c>
      <c r="E35" s="645">
        <f>SUM(E32:E34)</f>
        <v>0</v>
      </c>
      <c r="F35" s="644">
        <f>F32</f>
        <v>0</v>
      </c>
      <c r="G35" s="641"/>
      <c r="H35" s="645"/>
      <c r="I35" s="644"/>
      <c r="J35" s="644"/>
      <c r="K35" s="644"/>
      <c r="L35" s="644"/>
      <c r="M35" s="635">
        <v>0</v>
      </c>
      <c r="N35" s="634">
        <f>SUM(N32:N34)</f>
        <v>0</v>
      </c>
      <c r="O35" s="876" t="s">
        <v>5055</v>
      </c>
      <c r="P35" s="876"/>
      <c r="Q35" s="877"/>
      <c r="R35" s="642">
        <v>0</v>
      </c>
      <c r="S35" s="635">
        <f>+(S32*R35)+(S34*R35)</f>
        <v>0</v>
      </c>
      <c r="T35" s="636">
        <f>-(+S35*D35)*(5/6)</f>
        <v>0</v>
      </c>
      <c r="U35" s="643">
        <v>0.1</v>
      </c>
      <c r="V35" s="629">
        <f>$G35*U32*U35</f>
        <v>0</v>
      </c>
      <c r="W35" s="630">
        <f>$D35*$N35*U32*U35*5/6</f>
        <v>0</v>
      </c>
      <c r="X35" s="637"/>
    </row>
    <row r="36" spans="1:29" s="631" customFormat="1" x14ac:dyDescent="0.4">
      <c r="B36" s="631" t="s">
        <v>5104</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4">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4">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 thickBot="1" x14ac:dyDescent="0.45">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 thickTop="1" x14ac:dyDescent="0.4">
      <c r="A40" s="767"/>
      <c r="B40" s="767"/>
      <c r="C40" s="767"/>
      <c r="D40" s="768"/>
      <c r="E40" s="769"/>
      <c r="F40" s="769"/>
      <c r="G40" s="770"/>
      <c r="H40" s="769"/>
      <c r="I40" s="769" t="s">
        <v>5108</v>
      </c>
      <c r="J40" s="769"/>
      <c r="K40" s="769"/>
      <c r="L40" s="769"/>
      <c r="M40" s="776" t="e">
        <f>+M39/G39</f>
        <v>#DIV/0!</v>
      </c>
      <c r="N40" s="769"/>
      <c r="O40" s="768"/>
      <c r="P40" s="768"/>
      <c r="Q40" s="768"/>
      <c r="R40" s="778" t="s">
        <v>5107</v>
      </c>
      <c r="S40" s="769"/>
      <c r="T40" s="776" t="e">
        <f>+T39/Q39</f>
        <v>#DIV/0!</v>
      </c>
      <c r="U40" s="771"/>
      <c r="V40" s="772"/>
      <c r="W40" s="773"/>
      <c r="X40" s="767"/>
    </row>
    <row r="41" spans="1:29" s="632" customFormat="1" x14ac:dyDescent="0.4">
      <c r="A41" s="767"/>
      <c r="B41" s="767"/>
      <c r="C41" s="767"/>
      <c r="D41" s="768"/>
      <c r="E41" s="769"/>
      <c r="F41" s="769"/>
      <c r="G41" s="770"/>
      <c r="H41" s="769"/>
      <c r="I41" s="769" t="s">
        <v>5112</v>
      </c>
      <c r="J41" s="769"/>
      <c r="K41" s="769"/>
      <c r="L41" s="769"/>
      <c r="M41" s="776" t="e">
        <f>+S39/G39</f>
        <v>#DIV/0!</v>
      </c>
      <c r="N41" s="769"/>
      <c r="O41" s="768"/>
      <c r="P41" s="768"/>
      <c r="Q41" s="768"/>
      <c r="R41" s="778" t="s">
        <v>5109</v>
      </c>
      <c r="S41" s="769"/>
      <c r="T41" s="779" t="e">
        <f>+(T39/S39)*1.2</f>
        <v>#DIV/0!</v>
      </c>
      <c r="U41" s="771"/>
      <c r="V41" s="772"/>
      <c r="W41" s="773"/>
      <c r="X41" s="767"/>
    </row>
    <row r="42" spans="1:29" s="666" customFormat="1" x14ac:dyDescent="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9" thickBot="1" x14ac:dyDescent="0.45">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 thickBot="1" x14ac:dyDescent="0.45">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9" thickBot="1" x14ac:dyDescent="0.45">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 thickBot="1" x14ac:dyDescent="0.45">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 thickBot="1" x14ac:dyDescent="0.45">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4">
      <c r="B51" s="631"/>
      <c r="C51" s="631"/>
      <c r="D51" s="667"/>
      <c r="E51" s="667"/>
      <c r="F51" s="631"/>
      <c r="G51" s="631"/>
      <c r="H51" s="667"/>
      <c r="I51" s="667"/>
      <c r="J51" s="667"/>
      <c r="K51" s="667"/>
      <c r="L51" s="667"/>
      <c r="M51" s="667"/>
      <c r="N51" s="667"/>
      <c r="O51" s="667"/>
      <c r="P51" s="781" t="s">
        <v>5113</v>
      </c>
      <c r="Q51" s="782"/>
      <c r="R51" s="783"/>
      <c r="S51" s="667"/>
      <c r="T51" s="667"/>
      <c r="U51" s="667"/>
      <c r="V51" s="667"/>
      <c r="W51" s="667"/>
      <c r="X51" s="666"/>
      <c r="Y51" s="666"/>
    </row>
    <row r="52" spans="2:29" x14ac:dyDescent="0.4">
      <c r="P52" s="784" t="s">
        <v>5114</v>
      </c>
      <c r="Q52" s="666"/>
      <c r="R52" s="785">
        <f>+T45</f>
        <v>0</v>
      </c>
    </row>
    <row r="53" spans="2:29" x14ac:dyDescent="0.4">
      <c r="P53" s="784" t="s">
        <v>5115</v>
      </c>
      <c r="Q53" s="666"/>
      <c r="R53" s="785">
        <f>-T49</f>
        <v>0</v>
      </c>
    </row>
    <row r="54" spans="2:29" x14ac:dyDescent="0.4">
      <c r="P54" s="786" t="s">
        <v>5116</v>
      </c>
      <c r="Q54" s="666"/>
      <c r="R54" s="785">
        <f>-((R52+R53)/6)</f>
        <v>0</v>
      </c>
    </row>
    <row r="55" spans="2:29" x14ac:dyDescent="0.4">
      <c r="P55" s="786" t="s">
        <v>5117</v>
      </c>
      <c r="Q55" s="666"/>
      <c r="R55" s="785">
        <f>+R52+R53+R54</f>
        <v>0</v>
      </c>
    </row>
    <row r="56" spans="2:29" x14ac:dyDescent="0.4">
      <c r="P56" s="786" t="s">
        <v>5118</v>
      </c>
      <c r="Q56" s="666"/>
      <c r="R56" s="794">
        <v>0.1</v>
      </c>
    </row>
    <row r="57" spans="2:29" ht="15" thickBot="1" x14ac:dyDescent="0.45">
      <c r="P57" s="787" t="s">
        <v>5119</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234375" defaultRowHeight="14.6" x14ac:dyDescent="0.4"/>
  <cols>
    <col min="1" max="1" width="8.3046875" style="65" customWidth="1"/>
    <col min="2" max="2" width="1" style="65" customWidth="1"/>
    <col min="3" max="4" width="11.3828125" style="65" customWidth="1"/>
    <col min="5" max="5" width="12.69140625" style="65" customWidth="1"/>
    <col min="6" max="6" width="6.53515625" style="92" customWidth="1"/>
    <col min="7" max="7" width="6.53515625" style="68" customWidth="1"/>
    <col min="8" max="8" width="10.53515625" style="67" customWidth="1"/>
    <col min="9" max="9" width="1.3828125" style="50" customWidth="1"/>
    <col min="10" max="10" width="6.53515625" style="93" customWidth="1"/>
    <col min="11" max="11" width="6.53515625" style="40" customWidth="1"/>
    <col min="12" max="12" width="10.53515625" style="39" customWidth="1"/>
    <col min="13" max="13" width="1" style="50" customWidth="1"/>
    <col min="14" max="14" width="6.53515625" style="97" customWidth="1"/>
    <col min="15" max="15" width="6.53515625" style="103" customWidth="1"/>
    <col min="16" max="16" width="10.53515625" style="78" customWidth="1"/>
    <col min="17" max="17" width="1" style="79" customWidth="1"/>
    <col min="18" max="18" width="6.53515625" style="100" customWidth="1"/>
    <col min="19" max="19" width="6.53515625" style="106" customWidth="1"/>
    <col min="20" max="20" width="10.53515625" style="80" customWidth="1"/>
    <col min="21" max="21" width="1" style="81" customWidth="1"/>
    <col min="22" max="22" width="6.53515625" style="100" customWidth="1"/>
    <col min="23" max="23" width="6.53515625" style="106" customWidth="1"/>
    <col min="24" max="24" width="10.53515625" style="80" customWidth="1"/>
    <col min="25" max="25" width="1" style="81" customWidth="1"/>
    <col min="26" max="26" width="6.53515625" style="100" customWidth="1"/>
    <col min="27" max="27" width="6.53515625" style="106" customWidth="1"/>
    <col min="28" max="28" width="10.84375" style="80" customWidth="1"/>
  </cols>
  <sheetData>
    <row r="1" spans="1:28" x14ac:dyDescent="0.4">
      <c r="A1" s="47"/>
      <c r="B1" s="47"/>
      <c r="C1" s="48" t="s">
        <v>15</v>
      </c>
      <c r="D1" s="896" t="str">
        <f>'Cover Sheet'!C3</f>
        <v>Project Name</v>
      </c>
      <c r="E1" s="897"/>
      <c r="F1" s="88"/>
      <c r="G1" s="52"/>
      <c r="H1" s="39"/>
    </row>
    <row r="2" spans="1:28" x14ac:dyDescent="0.4">
      <c r="A2" s="47"/>
      <c r="B2" s="47"/>
      <c r="C2" s="47"/>
      <c r="D2" s="47"/>
      <c r="E2" s="47"/>
      <c r="F2" s="89"/>
      <c r="G2" s="52"/>
      <c r="H2" s="39"/>
    </row>
    <row r="3" spans="1:28" x14ac:dyDescent="0.4">
      <c r="A3" s="47"/>
      <c r="B3" s="47"/>
      <c r="C3" s="48" t="s">
        <v>10</v>
      </c>
      <c r="D3" s="898" t="str">
        <f>'Cover Sheet'!C5</f>
        <v>Analysis code</v>
      </c>
      <c r="E3" s="899"/>
      <c r="F3" s="88"/>
      <c r="G3" s="905"/>
      <c r="H3" s="905"/>
      <c r="I3" s="900"/>
      <c r="J3" s="900"/>
      <c r="K3" s="900"/>
      <c r="L3" s="900"/>
      <c r="M3" s="900"/>
      <c r="N3" s="900"/>
    </row>
    <row r="4" spans="1:28" x14ac:dyDescent="0.4">
      <c r="A4" s="47"/>
      <c r="B4" s="47"/>
      <c r="C4" s="48"/>
      <c r="D4" s="51"/>
      <c r="E4" s="51"/>
      <c r="F4" s="88"/>
      <c r="G4" s="52"/>
      <c r="H4" s="49"/>
      <c r="I4" s="53"/>
      <c r="J4" s="94"/>
      <c r="K4" s="43"/>
      <c r="L4" s="41"/>
      <c r="M4" s="53"/>
      <c r="N4" s="98"/>
    </row>
    <row r="5" spans="1:28" x14ac:dyDescent="0.4">
      <c r="A5" s="47"/>
      <c r="B5" s="47"/>
      <c r="C5" s="48"/>
      <c r="D5" s="901" t="str">
        <f>SUMMARY!O11</f>
        <v>Merchandise</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4">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45">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35">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35">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35">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35">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35">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35">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35">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35">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35">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35">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35">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35">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35">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35">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35">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4">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4">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4">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4">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4">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4">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4">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4">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4">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4">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 thickBot="1" x14ac:dyDescent="0.45">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45">
      <c r="A34" s="60"/>
      <c r="B34" s="60"/>
      <c r="C34" s="60"/>
      <c r="D34" s="60"/>
      <c r="E34" s="60"/>
      <c r="F34" s="878" t="s">
        <v>26</v>
      </c>
      <c r="G34" s="87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4">
      <c r="A35" s="47"/>
      <c r="B35" s="47"/>
      <c r="C35" s="47"/>
      <c r="D35" s="47"/>
      <c r="E35" s="47"/>
      <c r="F35" s="91"/>
      <c r="G35" s="64"/>
      <c r="H35" s="64"/>
    </row>
    <row r="36" spans="1:28" x14ac:dyDescent="0.4">
      <c r="F36" s="89"/>
      <c r="G36" s="66"/>
    </row>
    <row r="37" spans="1:28" ht="15" thickBot="1" x14ac:dyDescent="0.45">
      <c r="F37" s="89"/>
      <c r="G37" s="66"/>
    </row>
    <row r="38" spans="1:28" ht="22.5" customHeight="1" thickBot="1" x14ac:dyDescent="0.45">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234375" defaultRowHeight="14.6" x14ac:dyDescent="0.4"/>
  <cols>
    <col min="1" max="1" width="8.3046875" style="65" customWidth="1"/>
    <col min="2" max="2" width="1" style="65" customWidth="1"/>
    <col min="3" max="4" width="11.3828125" style="65" customWidth="1"/>
    <col min="5" max="5" width="12.69140625" style="65" customWidth="1"/>
    <col min="6" max="6" width="6.53515625" style="92" customWidth="1"/>
    <col min="7" max="7" width="6.53515625" style="68" customWidth="1"/>
    <col min="8" max="8" width="10.53515625" style="67" customWidth="1"/>
    <col min="9" max="9" width="1.3828125" style="50" customWidth="1"/>
    <col min="10" max="10" width="6.53515625" style="93" customWidth="1"/>
    <col min="11" max="11" width="6.53515625" style="40" customWidth="1"/>
    <col min="12" max="12" width="10.53515625" style="39" customWidth="1"/>
    <col min="13" max="13" width="1" style="50" customWidth="1"/>
    <col min="14" max="14" width="6.53515625" style="97" customWidth="1"/>
    <col min="15" max="15" width="6.53515625" style="103" customWidth="1"/>
    <col min="16" max="16" width="10.53515625" style="78" customWidth="1"/>
    <col min="17" max="17" width="1" style="79" customWidth="1"/>
    <col min="18" max="18" width="6.53515625" style="100" customWidth="1"/>
    <col min="19" max="19" width="6.53515625" style="106" customWidth="1"/>
    <col min="20" max="20" width="10.53515625" style="80" customWidth="1"/>
    <col min="21" max="21" width="1" style="81" customWidth="1"/>
    <col min="22" max="22" width="6.53515625" style="100" customWidth="1"/>
    <col min="23" max="23" width="6.53515625" style="106" customWidth="1"/>
    <col min="24" max="24" width="10.53515625" style="80" customWidth="1"/>
    <col min="25" max="25" width="1" style="81" customWidth="1"/>
    <col min="26" max="26" width="6.53515625" style="100" customWidth="1"/>
    <col min="27" max="27" width="6.53515625" style="106" customWidth="1"/>
    <col min="28" max="28" width="10.84375" style="80" customWidth="1"/>
  </cols>
  <sheetData>
    <row r="1" spans="1:28" x14ac:dyDescent="0.4">
      <c r="A1" s="47"/>
      <c r="B1" s="47"/>
      <c r="C1" s="48" t="s">
        <v>15</v>
      </c>
      <c r="D1" s="896" t="str">
        <f>'Cover Sheet'!C3</f>
        <v>Project Name</v>
      </c>
      <c r="E1" s="897"/>
      <c r="F1" s="88"/>
      <c r="G1" s="52"/>
      <c r="H1" s="39"/>
    </row>
    <row r="2" spans="1:28" x14ac:dyDescent="0.4">
      <c r="A2" s="47"/>
      <c r="B2" s="47"/>
      <c r="C2" s="47"/>
      <c r="D2" s="47"/>
      <c r="E2" s="47"/>
      <c r="F2" s="89"/>
      <c r="G2" s="52"/>
      <c r="H2" s="39"/>
    </row>
    <row r="3" spans="1:28" x14ac:dyDescent="0.4">
      <c r="A3" s="47"/>
      <c r="B3" s="47"/>
      <c r="C3" s="48" t="s">
        <v>10</v>
      </c>
      <c r="D3" s="898" t="str">
        <f>'Cover Sheet'!C5</f>
        <v>Analysis code</v>
      </c>
      <c r="E3" s="899"/>
      <c r="F3" s="88"/>
      <c r="G3" s="905"/>
      <c r="H3" s="905"/>
      <c r="I3" s="900"/>
      <c r="J3" s="900"/>
      <c r="K3" s="900"/>
      <c r="L3" s="900"/>
      <c r="M3" s="900"/>
      <c r="N3" s="900"/>
    </row>
    <row r="4" spans="1:28" x14ac:dyDescent="0.4">
      <c r="A4" s="47"/>
      <c r="B4" s="47"/>
      <c r="C4" s="48"/>
      <c r="D4" s="51"/>
      <c r="E4" s="51"/>
      <c r="F4" s="88"/>
      <c r="G4" s="52"/>
      <c r="H4" s="49"/>
      <c r="I4" s="53"/>
      <c r="J4" s="94"/>
      <c r="K4" s="43"/>
      <c r="L4" s="41"/>
      <c r="M4" s="53"/>
      <c r="N4" s="98"/>
    </row>
    <row r="5" spans="1:28" x14ac:dyDescent="0.4">
      <c r="A5" s="47"/>
      <c r="B5" s="47"/>
      <c r="C5" s="48"/>
      <c r="D5" s="901" t="str">
        <f>SUMMARY!O12</f>
        <v>Miscellaneous</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4">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45">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4">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4">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4">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4">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4">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4">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4">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4">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4">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4">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4">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4">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4">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4">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4">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4">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4">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4">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4">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4">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4">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4">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4">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4">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4">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 thickBot="1" x14ac:dyDescent="0.45">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45">
      <c r="A34" s="60"/>
      <c r="B34" s="60"/>
      <c r="C34" s="60"/>
      <c r="D34" s="60"/>
      <c r="E34" s="60"/>
      <c r="F34" s="878" t="s">
        <v>26</v>
      </c>
      <c r="G34" s="87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4">
      <c r="A35" s="47"/>
      <c r="B35" s="47"/>
      <c r="C35" s="47"/>
      <c r="D35" s="47"/>
      <c r="E35" s="47"/>
      <c r="F35" s="91"/>
      <c r="G35" s="64"/>
      <c r="H35" s="64"/>
    </row>
    <row r="36" spans="1:28" x14ac:dyDescent="0.4">
      <c r="F36" s="89"/>
      <c r="G36" s="66"/>
    </row>
    <row r="37" spans="1:28" ht="15" thickBot="1" x14ac:dyDescent="0.45">
      <c r="F37" s="89"/>
      <c r="G37" s="66"/>
    </row>
    <row r="38" spans="1:28" ht="22.5" customHeight="1" thickBot="1" x14ac:dyDescent="0.45">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2.xml><?xml version="1.0" encoding="utf-8"?>
<ds:datastoreItem xmlns:ds="http://schemas.openxmlformats.org/officeDocument/2006/customXml" ds:itemID="{13DA194A-E74C-4F9E-A799-F46D7B907684}">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80129174-c05c-43cc-8e32-21fcbdfe51bb"/>
    <ds:schemaRef ds:uri="http://purl.org/dc/elements/1.1/"/>
    <ds:schemaRef ds:uri="http://schemas.openxmlformats.org/package/2006/metadata/core-properties"/>
    <ds:schemaRef ds:uri="958b15ed-c521-4290-b073-2e98d4cc1d7f"/>
    <ds:schemaRef ds:uri="http://purl.org/dc/dcmitype/"/>
    <ds:schemaRef ds:uri="http://purl.org/dc/terms/"/>
  </ds:schemaRefs>
</ds:datastoreItem>
</file>

<file path=customXml/itemProps3.xml><?xml version="1.0" encoding="utf-8"?>
<ds:datastoreItem xmlns:ds="http://schemas.openxmlformats.org/officeDocument/2006/customXml" ds:itemID="{5B8F9AA0-A96B-40FC-B4C5-ABFD840EF8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Cian Smyth</cp:lastModifiedBy>
  <cp:lastPrinted>2016-01-13T17:50:45Z</cp:lastPrinted>
  <dcterms:created xsi:type="dcterms:W3CDTF">2015-11-05T11:22:29Z</dcterms:created>
  <dcterms:modified xsi:type="dcterms:W3CDTF">2017-11-08T11:01:37Z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