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OneDrive - Hull 2017/Royal Ballet/"/>
    </mc:Choice>
  </mc:AlternateContent>
  <bookViews>
    <workbookView xWindow="11840" yWindow="460" windowWidth="25740" windowHeight="2106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Summary'!$A$1:$L$185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" l="1"/>
  <c r="D25" i="1"/>
  <c r="D218" i="1"/>
  <c r="D21" i="1"/>
  <c r="A194" i="1"/>
  <c r="E218" i="1"/>
  <c r="E21" i="1"/>
  <c r="F21" i="1"/>
  <c r="D60" i="1"/>
  <c r="D137" i="1"/>
  <c r="D152" i="1"/>
  <c r="D192" i="1"/>
  <c r="D234" i="1"/>
  <c r="D93" i="1"/>
  <c r="D44" i="1"/>
  <c r="D73" i="1"/>
  <c r="D119" i="1"/>
  <c r="D165" i="1"/>
  <c r="D238" i="1"/>
  <c r="E60" i="1"/>
  <c r="E192" i="1"/>
  <c r="E44" i="1"/>
  <c r="E238" i="1"/>
  <c r="D13" i="1"/>
  <c r="D17" i="1"/>
  <c r="D18" i="1"/>
  <c r="D20" i="1"/>
  <c r="D22" i="1"/>
  <c r="D15" i="1"/>
  <c r="D12" i="1"/>
  <c r="D14" i="1"/>
  <c r="D16" i="1"/>
  <c r="D19" i="1"/>
  <c r="D24" i="1"/>
  <c r="G24" i="1"/>
  <c r="D10" i="1"/>
  <c r="D29" i="1"/>
  <c r="D31" i="1"/>
  <c r="D240" i="1"/>
  <c r="H21" i="1"/>
  <c r="D28" i="1"/>
  <c r="H13" i="1"/>
  <c r="H14" i="1"/>
  <c r="H15" i="1"/>
  <c r="H16" i="1"/>
  <c r="H17" i="1"/>
  <c r="H18" i="1"/>
  <c r="H19" i="1"/>
  <c r="H20" i="1"/>
  <c r="H22" i="1"/>
  <c r="H12" i="1"/>
  <c r="F19" i="1"/>
  <c r="F12" i="1"/>
  <c r="F13" i="1"/>
  <c r="F14" i="1"/>
  <c r="F15" i="1"/>
  <c r="F20" i="1"/>
  <c r="D27" i="1"/>
  <c r="F16" i="1"/>
  <c r="F17" i="1"/>
  <c r="F18" i="1"/>
  <c r="F22" i="1"/>
  <c r="E93" i="1"/>
  <c r="E15" i="1"/>
  <c r="E137" i="1"/>
  <c r="E17" i="1"/>
  <c r="E12" i="1"/>
  <c r="E234" i="1"/>
  <c r="E22" i="1"/>
  <c r="E73" i="1"/>
  <c r="E14" i="1"/>
  <c r="E20" i="1"/>
  <c r="E13" i="1"/>
  <c r="E119" i="1"/>
  <c r="E16" i="1"/>
  <c r="E152" i="1"/>
  <c r="E18" i="1"/>
  <c r="E165" i="1"/>
  <c r="E19" i="1"/>
  <c r="E24" i="1"/>
  <c r="E29" i="1"/>
  <c r="E31" i="1"/>
  <c r="E25" i="1"/>
  <c r="A221" i="1"/>
  <c r="A168" i="1"/>
  <c r="R38" i="1"/>
  <c r="Q36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63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55" i="1"/>
  <c r="A140" i="1"/>
  <c r="A122" i="1"/>
  <c r="A96" i="1"/>
  <c r="A76" i="1"/>
  <c r="A47" i="1"/>
  <c r="A34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26" i="1"/>
  <c r="D26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</calcChain>
</file>

<file path=xl/sharedStrings.xml><?xml version="1.0" encoding="utf-8"?>
<sst xmlns="http://schemas.openxmlformats.org/spreadsheetml/2006/main" count="918" uniqueCount="265">
  <si>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</si>
  <si>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</si>
  <si>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</si>
  <si>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</si>
  <si>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</si>
  <si>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</si>
  <si>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</si>
  <si>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</si>
  <si>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</si>
  <si>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</si>
  <si>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</si>
  <si>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</si>
  <si>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</si>
  <si>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</si>
  <si>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</si>
  <si>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</si>
  <si>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</si>
  <si>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</si>
  <si>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</si>
  <si>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</si>
  <si>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</si>
  <si>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</si>
  <si>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</si>
  <si>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</si>
  <si>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</si>
  <si>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</si>
  <si>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</si>
  <si>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</si>
  <si>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</si>
  <si>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</si>
  <si>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</si>
  <si>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</si>
  <si>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</si>
  <si>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</si>
  <si>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</si>
  <si>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</si>
  <si>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</si>
  <si>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</si>
  <si>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</si>
  <si>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</si>
  <si>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</si>
  <si>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</si>
  <si>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</si>
  <si>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</si>
  <si>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</si>
  <si>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</si>
  <si>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</si>
  <si>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</si>
  <si>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</si>
  <si>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</si>
  <si>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</si>
  <si>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</si>
  <si>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</si>
  <si>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</si>
  <si>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</si>
  <si>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</si>
  <si>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</si>
  <si>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</si>
  <si>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</si>
  <si>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</si>
  <si>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</si>
  <si>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</si>
  <si>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</si>
  <si>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</si>
  <si>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</si>
  <si>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</si>
  <si>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</si>
  <si>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</si>
  <si>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</si>
  <si>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</si>
  <si>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</si>
  <si>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</si>
  <si>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</si>
  <si>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</si>
  <si>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</si>
  <si>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</si>
  <si>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</si>
  <si>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</si>
  <si>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</si>
  <si>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</si>
  <si>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</si>
  <si>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</si>
  <si>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</si>
  <si>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</si>
  <si>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</si>
  <si>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</si>
  <si>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</si>
  <si>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</si>
  <si>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</si>
  <si>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</si>
  <si>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</si>
  <si>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</si>
  <si>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</si>
  <si>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</si>
  <si>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</si>
  <si>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</si>
  <si>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</si>
  <si>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</si>
  <si>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</si>
  <si>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</si>
  <si>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</si>
  <si>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</si>
  <si>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</si>
  <si>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</si>
  <si>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</si>
  <si>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</si>
  <si>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</si>
  <si>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</si>
  <si>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</si>
  <si>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</si>
  <si>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</si>
  <si>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</si>
  <si>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</si>
  <si>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</si>
  <si>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</si>
  <si>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</si>
  <si>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</si>
  <si>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</si>
  <si>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</si>
  <si>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</si>
  <si>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</si>
  <si>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</si>
  <si>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</si>
  <si>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</si>
  <si>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</si>
  <si>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</si>
  <si>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</si>
  <si>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</si>
  <si>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</si>
  <si>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</si>
  <si>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</si>
  <si>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</si>
  <si>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</si>
  <si>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</si>
  <si>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</si>
  <si>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</si>
  <si>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</si>
  <si>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</si>
  <si>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</si>
  <si>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</si>
  <si>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</si>
  <si>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</si>
  <si>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</si>
  <si>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</si>
  <si>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</si>
  <si>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</si>
  <si>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</si>
  <si>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</si>
  <si>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</si>
  <si>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</si>
  <si>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</si>
  <si>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</si>
  <si>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</si>
  <si>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</si>
  <si>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</si>
  <si>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</si>
  <si>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</si>
  <si>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</si>
  <si>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</si>
  <si>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</si>
  <si>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</si>
  <si>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</si>
  <si>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</si>
  <si>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</si>
  <si>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</si>
  <si>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</si>
  <si>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</si>
  <si>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</si>
  <si>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</si>
  <si>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</si>
  <si>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</si>
  <si>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</si>
  <si>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</si>
  <si>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</si>
  <si>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</si>
  <si>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</si>
  <si>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</si>
  <si>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</si>
  <si>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</si>
  <si>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</si>
  <si>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</si>
  <si>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</si>
  <si>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</si>
  <si>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</si>
  <si>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</si>
  <si>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</si>
  <si>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</si>
  <si>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</si>
  <si>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</si>
  <si>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</si>
  <si>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</si>
  <si>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</si>
  <si>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</si>
  <si>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</si>
  <si>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</si>
  <si>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</si>
  <si>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</si>
  <si>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</si>
  <si>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</si>
  <si>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</si>
  <si>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</si>
  <si>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</si>
  <si>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</si>
  <si>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</si>
  <si>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</si>
  <si>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</si>
  <si>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</si>
  <si>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</si>
  <si>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</si>
  <si>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</si>
  <si>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</si>
  <si>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</si>
  <si>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</si>
  <si>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</si>
  <si>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</si>
  <si>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</si>
  <si>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</si>
  <si>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</si>
  <si>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</si>
  <si>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</si>
  <si>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</si>
  <si>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</si>
  <si>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</si>
  <si>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</si>
  <si>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</si>
  <si>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</si>
  <si>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</si>
  <si>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</si>
  <si>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</si>
  <si>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</si>
  <si>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</si>
  <si>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</si>
  <si>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</si>
  <si>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</si>
  <si>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Balance</t>
  </si>
  <si>
    <t>Technical Design &amp; CAD - C130, ZK106, K244</t>
  </si>
  <si>
    <t>Staging and Scenic - C130, ZK106, K245</t>
  </si>
  <si>
    <t>Projector</t>
  </si>
  <si>
    <t>Costume &amp; Wigs - C130, ZK106, K246</t>
  </si>
  <si>
    <t>Lighting - C130, ZK106, K128</t>
  </si>
  <si>
    <t>Audio &amp; Comms - C130, ZK106, K248</t>
  </si>
  <si>
    <t>AV Projection - C130, ZK106, K249</t>
  </si>
  <si>
    <t>Rigging - C130, ZK106, K250</t>
  </si>
  <si>
    <t>Local Crew - C130, ZK106, K253</t>
  </si>
  <si>
    <t>Venue Costs - C130, ZK107, K136</t>
  </si>
  <si>
    <t>Filming - C130, ZK109, K159</t>
  </si>
  <si>
    <t>Schools Activity - C130, ZK 110, K279</t>
  </si>
  <si>
    <t>Windows</t>
  </si>
  <si>
    <t>Set Up Scenery</t>
  </si>
  <si>
    <t>Projection, Cloths, additional Hires</t>
  </si>
  <si>
    <t>Pianos</t>
  </si>
  <si>
    <t>HCAL venue and tech staff</t>
  </si>
  <si>
    <t>staff additional</t>
  </si>
  <si>
    <t>Artist Riders/ Hospitality</t>
  </si>
  <si>
    <t>Niccy Hallifax</t>
  </si>
  <si>
    <t>Royal Ballet - HNT</t>
  </si>
  <si>
    <t>16th September</t>
  </si>
  <si>
    <t>Twin White</t>
  </si>
  <si>
    <t>Black Guaze</t>
  </si>
  <si>
    <t>White Gauze</t>
  </si>
  <si>
    <t>Sound Hires</t>
  </si>
  <si>
    <t xml:space="preserve">Martin - </t>
  </si>
  <si>
    <t>Martin Accom</t>
  </si>
  <si>
    <t>Image</t>
  </si>
  <si>
    <t>LX Hires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</si>
</sst>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  <border>
      <left style="thick">
        <color rgb="FF0000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5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quotePrefix="1" applyNumberFormat="1" applyFont="1" applyFill="1" applyBorder="1" applyProtection="1"/>
    <xf numFmtId="169" fontId="7" fillId="0" borderId="0" xfId="0" applyNumberFormat="1" applyFont="1" applyFill="1"/>
    <xf numFmtId="169" fontId="6" fillId="0" borderId="0" xfId="0" applyNumberFormat="1" applyFont="1" applyFill="1" applyAlignment="1">
      <alignment horizontal="left"/>
    </xf>
    <xf numFmtId="165" fontId="6" fillId="0" borderId="4" xfId="0" applyNumberFormat="1" applyFont="1" applyFill="1" applyBorder="1" applyProtection="1">
      <protection locked="0"/>
    </xf>
    <xf numFmtId="165" fontId="8" fillId="5" borderId="121" xfId="0" applyNumberFormat="1" applyFont="1" applyFill="1" applyBorder="1" applyAlignment="1">
      <alignment horizontal="left"/>
    </xf>
    <xf numFmtId="165" fontId="8" fillId="5" borderId="122" xfId="0" applyNumberFormat="1" applyFont="1" applyFill="1" applyBorder="1" applyAlignment="1">
      <alignment horizontal="left"/>
    </xf>
    <xf numFmtId="165" fontId="8" fillId="5" borderId="123" xfId="0" applyNumberFormat="1" applyFont="1" applyFill="1" applyBorder="1" applyAlignment="1">
      <alignment horizontal="left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</xf>
  </cellXfs>
  <cellStyles count="15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291042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="" xmlns:a16="http://schemas.microsoft.com/office/drawing/2014/main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="" xmlns:a16="http://schemas.microsoft.com/office/drawing/2014/main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="" xmlns:a16="http://schemas.microsoft.com/office/drawing/2014/main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="" xmlns:a16="http://schemas.microsoft.com/office/drawing/2014/main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topLeftCell="A29" zoomScale="150" zoomScaleNormal="80" zoomScaleSheetLayoutView="25" zoomScalePageLayoutView="80" workbookViewId="0">
      <selection activeCell="C53" sqref="C53"/>
    </sheetView>
  </sheetViews>
  <sheetFormatPr baseColWidth="10" defaultColWidth="11" defaultRowHeight="14" x14ac:dyDescent="0.2"/>
  <cols>
    <col min="1" max="1" width="21.6640625" style="186" customWidth="1"/>
    <col min="2" max="2" width="19.5" style="186" bestFit="1" customWidth="1"/>
    <col min="3" max="3" width="17.33203125" style="186" bestFit="1" customWidth="1"/>
    <col min="4" max="4" width="14.33203125" style="457" bestFit="1" customWidth="1"/>
    <col min="5" max="5" width="15.6640625" style="458" customWidth="1"/>
    <col min="6" max="6" width="8.83203125" style="458" bestFit="1" customWidth="1"/>
    <col min="7" max="7" width="9.1640625" style="458" bestFit="1" customWidth="1"/>
    <col min="8" max="8" width="32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38" t="s">
        <v>255</v>
      </c>
      <c r="C1" s="539"/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40" t="s">
        <v>256</v>
      </c>
      <c r="C3" s="541"/>
      <c r="D3" s="458"/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42" t="s">
        <v>254</v>
      </c>
      <c r="C5" s="541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42" t="s">
        <v>4</v>
      </c>
      <c r="C7" s="541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43" t="s">
        <v>5</v>
      </c>
      <c r="B10" s="544"/>
      <c r="C10" s="545"/>
      <c r="D10" s="460">
        <f>G24</f>
        <v>27900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234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thickBot="1" x14ac:dyDescent="0.25">
      <c r="A12" s="522" t="s">
        <v>235</v>
      </c>
      <c r="B12" s="523"/>
      <c r="C12" s="524"/>
      <c r="D12" s="464">
        <f>D44</f>
        <v>9500</v>
      </c>
      <c r="E12" s="465">
        <f>E44</f>
        <v>9500</v>
      </c>
      <c r="F12" s="458">
        <f>G12-D12</f>
        <v>0</v>
      </c>
      <c r="G12" s="466">
        <v>9500</v>
      </c>
      <c r="H12" s="518" t="str">
        <f>A12</f>
        <v>Technical Design &amp; CAD - C130, ZK106, K244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thickBot="1" x14ac:dyDescent="0.25">
      <c r="A13" s="535" t="s">
        <v>236</v>
      </c>
      <c r="B13" s="536"/>
      <c r="C13" s="537"/>
      <c r="D13" s="467">
        <f>D60</f>
        <v>17400</v>
      </c>
      <c r="E13" s="468">
        <f>E60</f>
        <v>17088</v>
      </c>
      <c r="F13" s="458">
        <f t="shared" ref="F13:F20" si="0">G13-D13</f>
        <v>0</v>
      </c>
      <c r="G13" s="469">
        <v>17400</v>
      </c>
      <c r="H13" s="518" t="str">
        <f t="shared" ref="H13:H21" si="1">A13</f>
        <v>Staging and Scenic - C130, ZK106, K245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thickBot="1" x14ac:dyDescent="0.25">
      <c r="A14" s="535" t="s">
        <v>238</v>
      </c>
      <c r="B14" s="536"/>
      <c r="C14" s="537"/>
      <c r="D14" s="467">
        <f>D73</f>
        <v>0</v>
      </c>
      <c r="E14" s="468">
        <f>E73</f>
        <v>0</v>
      </c>
      <c r="F14" s="458">
        <f t="shared" si="0"/>
        <v>0</v>
      </c>
      <c r="G14" s="469"/>
      <c r="H14" s="518" t="str">
        <f t="shared" si="1"/>
        <v>Costume &amp; Wigs - C130, ZK106, K246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thickBot="1" x14ac:dyDescent="0.25">
      <c r="A15" s="535" t="s">
        <v>239</v>
      </c>
      <c r="B15" s="536"/>
      <c r="C15" s="537"/>
      <c r="D15" s="467">
        <f>D93</f>
        <v>0</v>
      </c>
      <c r="E15" s="468">
        <f>E93</f>
        <v>0</v>
      </c>
      <c r="F15" s="458">
        <f t="shared" si="0"/>
        <v>0</v>
      </c>
      <c r="G15" s="470"/>
      <c r="H15" s="518" t="str">
        <f t="shared" si="1"/>
        <v>Lighting - C130, ZK106, K128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thickBot="1" x14ac:dyDescent="0.25">
      <c r="A16" s="535" t="s">
        <v>240</v>
      </c>
      <c r="B16" s="536"/>
      <c r="C16" s="537"/>
      <c r="D16" s="467">
        <f>D119</f>
        <v>0</v>
      </c>
      <c r="E16" s="468">
        <f>E119</f>
        <v>0</v>
      </c>
      <c r="F16" s="458">
        <f t="shared" si="0"/>
        <v>0</v>
      </c>
      <c r="G16" s="470"/>
      <c r="H16" s="518" t="str">
        <f t="shared" si="1"/>
        <v>Audio &amp; Comms - C130, ZK106, K248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thickBot="1" x14ac:dyDescent="0.25">
      <c r="A17" s="535" t="s">
        <v>241</v>
      </c>
      <c r="B17" s="536"/>
      <c r="C17" s="537"/>
      <c r="D17" s="467">
        <f>D137</f>
        <v>0</v>
      </c>
      <c r="E17" s="468">
        <f>E137</f>
        <v>0</v>
      </c>
      <c r="F17" s="458">
        <f t="shared" si="0"/>
        <v>0</v>
      </c>
      <c r="G17" s="470"/>
      <c r="H17" s="518" t="str">
        <f t="shared" si="1"/>
        <v>AV Projection - C130, ZK106, K249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thickBot="1" x14ac:dyDescent="0.25">
      <c r="A18" s="535" t="s">
        <v>242</v>
      </c>
      <c r="B18" s="536"/>
      <c r="C18" s="537"/>
      <c r="D18" s="467">
        <f>D152</f>
        <v>0</v>
      </c>
      <c r="E18" s="468">
        <f>E152</f>
        <v>0</v>
      </c>
      <c r="F18" s="458">
        <f t="shared" si="0"/>
        <v>0</v>
      </c>
      <c r="G18" s="470"/>
      <c r="H18" s="518" t="str">
        <f t="shared" si="1"/>
        <v>Rigging - C130, ZK106, K250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thickBot="1" x14ac:dyDescent="0.25">
      <c r="A19" s="535" t="s">
        <v>243</v>
      </c>
      <c r="B19" s="536"/>
      <c r="C19" s="537"/>
      <c r="D19" s="467">
        <f>D165</f>
        <v>0</v>
      </c>
      <c r="E19" s="468">
        <f>E165</f>
        <v>0</v>
      </c>
      <c r="F19" s="458">
        <f t="shared" si="0"/>
        <v>0</v>
      </c>
      <c r="G19" s="470"/>
      <c r="H19" s="518" t="str">
        <f t="shared" si="1"/>
        <v>Local Crew - C130, ZK106, K253</v>
      </c>
      <c r="I19" s="186" t="s">
        <v>192</v>
      </c>
      <c r="J19" s="186" t="s">
        <v>193</v>
      </c>
      <c r="P19" s="415"/>
    </row>
    <row r="20" spans="1:18" ht="15" customHeight="1" thickBot="1" x14ac:dyDescent="0.25">
      <c r="A20" s="535" t="s">
        <v>244</v>
      </c>
      <c r="B20" s="536"/>
      <c r="C20" s="537"/>
      <c r="D20" s="467">
        <f>D192</f>
        <v>1000</v>
      </c>
      <c r="E20" s="468">
        <f>E192</f>
        <v>1000</v>
      </c>
      <c r="F20" s="458">
        <f t="shared" si="0"/>
        <v>0</v>
      </c>
      <c r="G20" s="470">
        <v>1000</v>
      </c>
      <c r="H20" s="518" t="str">
        <f t="shared" si="1"/>
        <v>Venue Costs - C130, ZK107, K136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519" t="s">
        <v>246</v>
      </c>
      <c r="B21" s="520"/>
      <c r="C21" s="521"/>
      <c r="D21" s="467">
        <f>D218</f>
        <v>0</v>
      </c>
      <c r="E21" s="468">
        <f>E219</f>
        <v>0</v>
      </c>
      <c r="F21" s="458">
        <f>G21-D21</f>
        <v>0</v>
      </c>
      <c r="G21" s="470"/>
      <c r="H21" s="518" t="str">
        <f t="shared" si="1"/>
        <v>Schools Activity - C130, ZK 110, K279</v>
      </c>
      <c r="I21" s="186" t="s">
        <v>196</v>
      </c>
      <c r="J21" s="186" t="s">
        <v>197</v>
      </c>
      <c r="P21" s="415"/>
    </row>
    <row r="22" spans="1:18" ht="15" customHeight="1" thickBot="1" x14ac:dyDescent="0.25">
      <c r="A22" s="546" t="s">
        <v>245</v>
      </c>
      <c r="B22" s="547"/>
      <c r="C22" s="548"/>
      <c r="D22" s="471">
        <f>D234</f>
        <v>0</v>
      </c>
      <c r="E22" s="468">
        <f>E234</f>
        <v>0</v>
      </c>
      <c r="F22" s="458">
        <f>G22-D22</f>
        <v>0</v>
      </c>
      <c r="G22" s="470"/>
      <c r="H22" s="518" t="str">
        <f>A22</f>
        <v>Filming - C130, ZK109, K159</v>
      </c>
    </row>
    <row r="23" spans="1:18" ht="16" thickTop="1" thickBot="1" x14ac:dyDescent="0.25">
      <c r="A23" s="23"/>
      <c r="B23" s="23"/>
      <c r="C23" s="101"/>
      <c r="D23" s="472"/>
      <c r="E23" s="459"/>
      <c r="G23" s="470"/>
      <c r="H23" s="419"/>
    </row>
    <row r="24" spans="1:18" ht="22" thickBot="1" x14ac:dyDescent="0.3">
      <c r="A24" s="23"/>
      <c r="B24" s="23"/>
      <c r="C24" s="23"/>
      <c r="D24" s="473">
        <f>SUM(D12:D22)</f>
        <v>27900</v>
      </c>
      <c r="E24" s="473">
        <f>SUM(E12:E22)</f>
        <v>27588</v>
      </c>
      <c r="G24" s="474">
        <f>SUM(G12:G23)</f>
        <v>27900</v>
      </c>
    </row>
    <row r="25" spans="1:18" ht="21" x14ac:dyDescent="0.25">
      <c r="A25" s="23"/>
      <c r="B25" s="531" t="s">
        <v>13</v>
      </c>
      <c r="C25" s="532"/>
      <c r="D25" s="475">
        <f>SUM((SUM(D34:D43))+(SUM(D47:D59))+(SUM(D63:D72))+(SUM(D76:D92))+(SUM(D96:D118))+(SUM(D122:D136))+(SUM(D140:D151))+(SUM(D155:D164))+(SUM(D168:D191))+(SUM(D194:D217))+(SUM(D221:D233)))</f>
        <v>27900</v>
      </c>
      <c r="E25" s="475">
        <f>SUM((SUM(E34:E43))+(SUM(E47:E59))+(SUM(E63:E72))+(SUM(E76:E92))+(SUM(E96:E118))+(SUM(E122:E136))+(SUM(E140:E151))+(SUM(E155:E164))+(SUM(E168:E191))+(SUM(E221:E233)))</f>
        <v>27588</v>
      </c>
      <c r="I25" s="457"/>
      <c r="M25" s="415"/>
    </row>
    <row r="26" spans="1:18" ht="15" customHeight="1" thickBot="1" x14ac:dyDescent="0.25">
      <c r="A26" s="3"/>
      <c r="B26" s="533"/>
      <c r="C26" s="534"/>
      <c r="D26" s="476" t="str">
        <f>IF(D24-D25=0, "Good", "Bad")</f>
        <v>Good</v>
      </c>
      <c r="E26" s="476" t="str">
        <f>IF(E24-E25=0, "Good", "Bad")</f>
        <v>Good</v>
      </c>
      <c r="I26" s="457"/>
      <c r="P26" s="420"/>
    </row>
    <row r="27" spans="1:18" ht="18" customHeight="1" thickBot="1" x14ac:dyDescent="0.25">
      <c r="A27" s="26" t="s">
        <v>14</v>
      </c>
      <c r="B27" s="27"/>
      <c r="C27" s="28">
        <v>0</v>
      </c>
      <c r="D27" s="477">
        <f>SUM(D10)*C27</f>
        <v>0</v>
      </c>
      <c r="E27" s="459"/>
      <c r="I27" s="457"/>
      <c r="M27" s="421"/>
    </row>
    <row r="28" spans="1:18" ht="18" customHeight="1" thickBot="1" x14ac:dyDescent="0.3">
      <c r="A28" s="29" t="s">
        <v>15</v>
      </c>
      <c r="B28" s="30"/>
      <c r="C28" s="112"/>
      <c r="D28" s="478">
        <f>SUM(D12:D22)</f>
        <v>27900</v>
      </c>
      <c r="E28" s="459"/>
      <c r="I28" s="457"/>
      <c r="M28" s="420"/>
    </row>
    <row r="29" spans="1:18" s="456" customFormat="1" ht="18" customHeight="1" thickBot="1" x14ac:dyDescent="0.25">
      <c r="A29" s="455" t="s">
        <v>16</v>
      </c>
      <c r="B29" s="32"/>
      <c r="C29" s="454">
        <v>0</v>
      </c>
      <c r="D29" s="479">
        <f>D10*C29</f>
        <v>0</v>
      </c>
      <c r="E29" s="480">
        <f>D29</f>
        <v>0</v>
      </c>
      <c r="F29" s="481"/>
      <c r="G29" s="481"/>
      <c r="I29" s="457"/>
    </row>
    <row r="30" spans="1:18" ht="15" customHeight="1" thickBot="1" x14ac:dyDescent="0.25">
      <c r="A30" s="23"/>
      <c r="B30" s="23"/>
      <c r="C30" s="23"/>
      <c r="D30" s="459"/>
      <c r="E30" s="459"/>
      <c r="H30" s="422"/>
      <c r="I30" s="517"/>
      <c r="M30" s="415"/>
    </row>
    <row r="31" spans="1:18" ht="22.5" customHeight="1" thickBot="1" x14ac:dyDescent="0.3">
      <c r="A31" s="31" t="s">
        <v>17</v>
      </c>
      <c r="B31" s="32"/>
      <c r="C31" s="33"/>
      <c r="D31" s="482">
        <f>D10-D24-D29</f>
        <v>0</v>
      </c>
      <c r="E31" s="482">
        <f>D10-E24-E29</f>
        <v>312</v>
      </c>
      <c r="F31" s="525" t="s">
        <v>18</v>
      </c>
      <c r="G31" s="526"/>
      <c r="H31" s="526"/>
      <c r="J31" s="516"/>
    </row>
    <row r="32" spans="1:18" ht="15" thickBot="1" x14ac:dyDescent="0.25">
      <c r="A32" s="413"/>
      <c r="R32" s="186" t="s">
        <v>223</v>
      </c>
    </row>
    <row r="33" spans="1:20" ht="15" thickBot="1" x14ac:dyDescent="0.25">
      <c r="A33" s="414" t="s">
        <v>19</v>
      </c>
      <c r="B33" s="414" t="s">
        <v>20</v>
      </c>
      <c r="C33" s="414" t="s">
        <v>21</v>
      </c>
      <c r="D33" s="483" t="s">
        <v>22</v>
      </c>
      <c r="E33" s="484" t="s">
        <v>23</v>
      </c>
      <c r="F33" s="484" t="s">
        <v>24</v>
      </c>
      <c r="G33" s="484" t="s">
        <v>25</v>
      </c>
      <c r="H33" s="414" t="s">
        <v>26</v>
      </c>
      <c r="I33" s="414" t="s">
        <v>27</v>
      </c>
      <c r="J33" s="414" t="s">
        <v>28</v>
      </c>
      <c r="K33" s="414" t="s">
        <v>29</v>
      </c>
      <c r="L33" s="414" t="s">
        <v>30</v>
      </c>
      <c r="R33" s="186" t="s">
        <v>219</v>
      </c>
    </row>
    <row r="34" spans="1:20" x14ac:dyDescent="0.2">
      <c r="A34" s="527" t="str">
        <f>A12</f>
        <v>Technical Design &amp; CAD - C130, ZK106, K244</v>
      </c>
      <c r="B34" s="71" t="s">
        <v>251</v>
      </c>
      <c r="C34" s="485"/>
      <c r="D34" s="457">
        <v>6000</v>
      </c>
      <c r="E34" s="486">
        <v>6000</v>
      </c>
      <c r="F34" s="466"/>
      <c r="G34" s="466"/>
      <c r="H34" s="416"/>
      <c r="I34" s="416"/>
      <c r="J34" s="416"/>
      <c r="K34" s="416"/>
      <c r="L34" s="416"/>
      <c r="R34" s="186">
        <v>2500</v>
      </c>
      <c r="S34" s="186" t="s">
        <v>220</v>
      </c>
    </row>
    <row r="35" spans="1:20" x14ac:dyDescent="0.2">
      <c r="A35" s="530"/>
      <c r="B35" s="84" t="s">
        <v>252</v>
      </c>
      <c r="C35" s="485"/>
      <c r="D35" s="457">
        <v>3500</v>
      </c>
      <c r="E35" s="486">
        <v>3500</v>
      </c>
      <c r="F35" s="469"/>
      <c r="G35" s="469"/>
      <c r="H35" s="417"/>
      <c r="I35" s="417"/>
      <c r="J35" s="417"/>
      <c r="K35" s="417"/>
      <c r="L35" s="417"/>
      <c r="R35" s="186">
        <v>620</v>
      </c>
      <c r="S35" s="186" t="s">
        <v>221</v>
      </c>
      <c r="T35" s="186" t="s">
        <v>224</v>
      </c>
    </row>
    <row r="36" spans="1:20" x14ac:dyDescent="0.2">
      <c r="A36" s="530"/>
      <c r="B36" s="84"/>
      <c r="C36" s="485"/>
      <c r="E36" s="486"/>
      <c r="F36" s="469"/>
      <c r="G36" s="469"/>
      <c r="H36" s="417"/>
      <c r="I36" s="417"/>
      <c r="J36" s="417"/>
      <c r="K36" s="417"/>
      <c r="L36" s="417"/>
      <c r="Q36" s="186">
        <f>R36-250</f>
        <v>350</v>
      </c>
      <c r="R36" s="186">
        <v>600</v>
      </c>
      <c r="S36" s="186" t="s">
        <v>222</v>
      </c>
      <c r="T36" s="186">
        <v>250</v>
      </c>
    </row>
    <row r="37" spans="1:20" x14ac:dyDescent="0.2">
      <c r="A37" s="530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N37" s="423"/>
      <c r="O37" s="421"/>
    </row>
    <row r="38" spans="1:20" x14ac:dyDescent="0.2">
      <c r="A38" s="530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  <c r="O38" s="421"/>
      <c r="R38" s="421">
        <f>E105</f>
        <v>0</v>
      </c>
      <c r="S38" s="186" t="s">
        <v>225</v>
      </c>
    </row>
    <row r="39" spans="1:20" x14ac:dyDescent="0.2">
      <c r="A39" s="530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30"/>
      <c r="B40" s="84"/>
      <c r="C40" s="84"/>
      <c r="D40" s="485"/>
      <c r="E40" s="486"/>
      <c r="F40" s="469"/>
      <c r="G40" s="469"/>
      <c r="H40" s="417"/>
      <c r="I40" s="417"/>
      <c r="J40" s="417"/>
      <c r="K40" s="417"/>
      <c r="L40" s="417"/>
    </row>
    <row r="41" spans="1:20" x14ac:dyDescent="0.2">
      <c r="A41" s="528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x14ac:dyDescent="0.2">
      <c r="A42" s="528"/>
      <c r="B42" s="75"/>
      <c r="C42" s="75"/>
      <c r="D42" s="485"/>
      <c r="E42" s="486"/>
      <c r="F42" s="469"/>
      <c r="G42" s="469"/>
      <c r="H42" s="418"/>
      <c r="I42" s="418"/>
      <c r="J42" s="418"/>
      <c r="K42" s="418"/>
      <c r="L42" s="418"/>
    </row>
    <row r="43" spans="1:20" ht="15" thickBot="1" x14ac:dyDescent="0.25">
      <c r="A43" s="529"/>
      <c r="B43" s="424"/>
      <c r="C43" s="425"/>
      <c r="D43" s="485"/>
      <c r="E43" s="470"/>
      <c r="F43" s="487"/>
      <c r="G43" s="487"/>
      <c r="H43" s="426"/>
      <c r="I43" s="426"/>
      <c r="J43" s="426"/>
      <c r="K43" s="426"/>
      <c r="L43" s="426"/>
    </row>
    <row r="44" spans="1:20" ht="15" thickBot="1" x14ac:dyDescent="0.25">
      <c r="A44" s="427"/>
      <c r="B44" s="428"/>
      <c r="C44" s="429"/>
      <c r="D44" s="488">
        <f>SUM(D34:D43)</f>
        <v>9500</v>
      </c>
      <c r="E44" s="489">
        <f>SUM(E34:E43)</f>
        <v>9500</v>
      </c>
      <c r="F44" s="490"/>
      <c r="G44" s="490"/>
      <c r="H44" s="430"/>
      <c r="I44" s="430"/>
      <c r="J44" s="430"/>
      <c r="K44" s="430"/>
      <c r="L44" s="430"/>
    </row>
    <row r="45" spans="1:20" ht="15" thickBot="1" x14ac:dyDescent="0.25">
      <c r="A45" s="431"/>
      <c r="B45" s="432"/>
      <c r="C45" s="432"/>
      <c r="D45" s="491"/>
      <c r="E45" s="490"/>
      <c r="F45" s="490"/>
      <c r="G45" s="490"/>
      <c r="H45" s="433"/>
      <c r="I45" s="433"/>
      <c r="J45" s="433"/>
      <c r="K45" s="433"/>
      <c r="L45" s="433"/>
    </row>
    <row r="46" spans="1:20" ht="15" thickBot="1" x14ac:dyDescent="0.25">
      <c r="A46" s="414" t="s">
        <v>19</v>
      </c>
      <c r="B46" s="414" t="s">
        <v>20</v>
      </c>
      <c r="C46" s="414" t="s">
        <v>21</v>
      </c>
      <c r="D46" s="483" t="s">
        <v>22</v>
      </c>
      <c r="E46" s="484" t="s">
        <v>23</v>
      </c>
      <c r="F46" s="461" t="s">
        <v>24</v>
      </c>
      <c r="G46" s="461" t="s">
        <v>25</v>
      </c>
      <c r="H46" s="414" t="s">
        <v>26</v>
      </c>
      <c r="I46" s="414" t="s">
        <v>27</v>
      </c>
      <c r="J46" s="414" t="s">
        <v>28</v>
      </c>
      <c r="K46" s="414" t="s">
        <v>29</v>
      </c>
      <c r="L46" s="414" t="s">
        <v>30</v>
      </c>
    </row>
    <row r="47" spans="1:20" x14ac:dyDescent="0.2">
      <c r="A47" s="527" t="str">
        <f>A13</f>
        <v>Staging and Scenic - C130, ZK106, K245</v>
      </c>
      <c r="B47" s="71" t="s">
        <v>247</v>
      </c>
      <c r="C47" s="485" t="s">
        <v>248</v>
      </c>
      <c r="E47" s="492">
        <v>1188</v>
      </c>
      <c r="F47" s="493"/>
      <c r="G47" s="493"/>
      <c r="H47" s="434"/>
      <c r="I47" s="434"/>
      <c r="J47" s="434"/>
      <c r="K47" s="434"/>
      <c r="L47" s="434"/>
    </row>
    <row r="48" spans="1:20" ht="28" x14ac:dyDescent="0.2">
      <c r="A48" s="530"/>
      <c r="B48" s="84" t="s">
        <v>249</v>
      </c>
      <c r="C48" s="485"/>
      <c r="D48" s="457">
        <f>15000-D47</f>
        <v>15000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30"/>
      <c r="B49" s="84" t="s">
        <v>250</v>
      </c>
      <c r="C49" s="485"/>
      <c r="D49" s="457">
        <v>2400</v>
      </c>
      <c r="E49" s="492">
        <v>2400</v>
      </c>
      <c r="F49" s="494"/>
      <c r="G49" s="494"/>
      <c r="H49" s="435"/>
      <c r="I49" s="435"/>
      <c r="J49" s="435"/>
      <c r="K49" s="435"/>
      <c r="L49" s="435"/>
    </row>
    <row r="50" spans="1:12" x14ac:dyDescent="0.2">
      <c r="A50" s="530"/>
      <c r="B50" s="84" t="s">
        <v>263</v>
      </c>
      <c r="C50" s="485"/>
      <c r="E50" s="492">
        <v>300</v>
      </c>
      <c r="F50" s="494"/>
      <c r="G50" s="494"/>
      <c r="H50" s="435"/>
      <c r="I50" s="435"/>
      <c r="J50" s="435"/>
      <c r="K50" s="435"/>
      <c r="L50" s="435"/>
    </row>
    <row r="51" spans="1:12" x14ac:dyDescent="0.2">
      <c r="A51" s="530"/>
      <c r="B51" s="84" t="s">
        <v>262</v>
      </c>
      <c r="C51" s="485"/>
      <c r="E51" s="492">
        <v>800</v>
      </c>
      <c r="F51" s="494"/>
      <c r="G51" s="494"/>
      <c r="H51" s="435"/>
      <c r="I51" s="435"/>
      <c r="J51" s="435"/>
      <c r="K51" s="435"/>
      <c r="L51" s="435"/>
    </row>
    <row r="52" spans="1:12" x14ac:dyDescent="0.2">
      <c r="A52" s="530"/>
      <c r="B52" s="84" t="s">
        <v>261</v>
      </c>
      <c r="C52" s="485"/>
      <c r="E52" s="492">
        <v>1200</v>
      </c>
      <c r="F52" s="494"/>
      <c r="G52" s="494"/>
      <c r="H52" s="435"/>
      <c r="I52" s="435"/>
      <c r="J52" s="435"/>
      <c r="K52" s="435"/>
      <c r="L52" s="435"/>
    </row>
    <row r="53" spans="1:12" x14ac:dyDescent="0.2">
      <c r="A53" s="530"/>
      <c r="B53" s="84"/>
      <c r="C53" s="485"/>
      <c r="E53" s="492"/>
      <c r="F53" s="494"/>
      <c r="G53" s="494"/>
      <c r="H53" s="435"/>
      <c r="I53" s="435"/>
      <c r="J53" s="435"/>
      <c r="K53" s="435"/>
      <c r="L53" s="435"/>
    </row>
    <row r="54" spans="1:12" x14ac:dyDescent="0.2">
      <c r="A54" s="530"/>
      <c r="B54" s="84" t="s">
        <v>257</v>
      </c>
      <c r="C54" s="485"/>
      <c r="E54" s="492">
        <v>2800</v>
      </c>
      <c r="F54" s="494"/>
      <c r="G54" s="494"/>
      <c r="H54" s="435"/>
      <c r="I54" s="435"/>
      <c r="J54" s="435"/>
      <c r="K54" s="435"/>
      <c r="L54" s="435"/>
    </row>
    <row r="55" spans="1:12" x14ac:dyDescent="0.2">
      <c r="A55" s="530"/>
      <c r="B55" s="84" t="s">
        <v>258</v>
      </c>
      <c r="C55" s="485"/>
      <c r="E55" s="492">
        <v>900</v>
      </c>
      <c r="F55" s="494"/>
      <c r="G55" s="494"/>
      <c r="H55" s="435"/>
      <c r="I55" s="435"/>
      <c r="J55" s="435"/>
      <c r="K55" s="435"/>
      <c r="L55" s="435"/>
    </row>
    <row r="56" spans="1:12" x14ac:dyDescent="0.2">
      <c r="A56" s="528"/>
      <c r="B56" s="75" t="s">
        <v>259</v>
      </c>
      <c r="C56" s="485"/>
      <c r="E56" s="492">
        <v>900</v>
      </c>
      <c r="F56" s="494"/>
      <c r="G56" s="494"/>
      <c r="H56" s="418"/>
      <c r="I56" s="418"/>
      <c r="J56" s="418"/>
      <c r="K56" s="418"/>
      <c r="L56" s="418"/>
    </row>
    <row r="57" spans="1:12" x14ac:dyDescent="0.2">
      <c r="A57" s="528"/>
      <c r="B57" s="84" t="s">
        <v>237</v>
      </c>
      <c r="C57" s="485"/>
      <c r="E57" s="492">
        <v>3500</v>
      </c>
      <c r="F57" s="494"/>
      <c r="G57" s="494"/>
      <c r="H57" s="418"/>
      <c r="I57" s="418"/>
      <c r="J57" s="418"/>
      <c r="K57" s="418"/>
      <c r="L57" s="418"/>
    </row>
    <row r="58" spans="1:12" x14ac:dyDescent="0.2">
      <c r="A58" s="528"/>
      <c r="B58" s="436" t="s">
        <v>260</v>
      </c>
      <c r="C58" s="436"/>
      <c r="D58" s="485"/>
      <c r="E58" s="492">
        <v>1600</v>
      </c>
      <c r="F58" s="494"/>
      <c r="G58" s="494"/>
      <c r="H58" s="437"/>
      <c r="I58" s="437"/>
      <c r="J58" s="437"/>
      <c r="K58" s="437"/>
      <c r="L58" s="437"/>
    </row>
    <row r="59" spans="1:12" ht="15" thickBot="1" x14ac:dyDescent="0.25">
      <c r="A59" s="529"/>
      <c r="B59" s="424" t="s">
        <v>264</v>
      </c>
      <c r="C59" s="425"/>
      <c r="D59" s="485"/>
      <c r="E59" s="492">
        <v>1500</v>
      </c>
      <c r="F59" s="495"/>
      <c r="G59" s="495"/>
      <c r="H59" s="419"/>
      <c r="I59" s="419"/>
      <c r="J59" s="419"/>
      <c r="K59" s="419"/>
      <c r="L59" s="419"/>
    </row>
    <row r="60" spans="1:12" ht="15" thickBot="1" x14ac:dyDescent="0.25">
      <c r="A60" s="438"/>
      <c r="B60" s="428"/>
      <c r="C60" s="429"/>
      <c r="D60" s="488">
        <f>SUM(D47:D59)</f>
        <v>17400</v>
      </c>
      <c r="E60" s="489">
        <f>SUM(E47:E59)</f>
        <v>17088</v>
      </c>
      <c r="F60" s="490"/>
      <c r="G60" s="490"/>
      <c r="H60" s="439"/>
      <c r="I60" s="439"/>
      <c r="J60" s="439"/>
      <c r="K60" s="439"/>
      <c r="L60" s="439"/>
    </row>
    <row r="61" spans="1:12" ht="15" thickBot="1" x14ac:dyDescent="0.25">
      <c r="A61" s="431"/>
      <c r="B61" s="432"/>
      <c r="C61" s="432"/>
      <c r="D61" s="491"/>
      <c r="E61" s="490"/>
      <c r="F61" s="490"/>
      <c r="G61" s="490"/>
      <c r="H61" s="440"/>
      <c r="I61" s="440"/>
      <c r="J61" s="440"/>
      <c r="K61" s="440"/>
      <c r="L61" s="440"/>
    </row>
    <row r="62" spans="1:12" ht="15" thickBot="1" x14ac:dyDescent="0.25">
      <c r="A62" s="414" t="s">
        <v>19</v>
      </c>
      <c r="B62" s="414"/>
      <c r="C62" s="414" t="s">
        <v>21</v>
      </c>
      <c r="D62" s="483" t="s">
        <v>22</v>
      </c>
      <c r="E62" s="484" t="s">
        <v>23</v>
      </c>
      <c r="F62" s="496" t="s">
        <v>24</v>
      </c>
      <c r="G62" s="496" t="s">
        <v>25</v>
      </c>
      <c r="H62" s="414" t="s">
        <v>26</v>
      </c>
      <c r="I62" s="414" t="s">
        <v>27</v>
      </c>
      <c r="J62" s="414" t="s">
        <v>28</v>
      </c>
      <c r="K62" s="414" t="s">
        <v>29</v>
      </c>
      <c r="L62" s="414" t="s">
        <v>30</v>
      </c>
    </row>
    <row r="63" spans="1:12" x14ac:dyDescent="0.2">
      <c r="A63" s="527" t="str">
        <f>A14</f>
        <v>Costume &amp; Wigs - C130, ZK106, K246</v>
      </c>
      <c r="B63" s="71"/>
      <c r="C63" s="485"/>
      <c r="E63" s="466"/>
      <c r="F63" s="466"/>
      <c r="G63" s="466"/>
      <c r="H63" s="416"/>
      <c r="I63" s="416"/>
      <c r="J63" s="416"/>
      <c r="K63" s="416"/>
      <c r="L63" s="416"/>
    </row>
    <row r="64" spans="1:12" x14ac:dyDescent="0.2">
      <c r="A64" s="528"/>
      <c r="B64" s="75"/>
      <c r="C64" s="485"/>
      <c r="E64" s="486"/>
      <c r="F64" s="486"/>
      <c r="G64" s="486"/>
      <c r="H64" s="418"/>
      <c r="I64" s="418"/>
      <c r="J64" s="418"/>
      <c r="K64" s="418"/>
      <c r="L64" s="418"/>
    </row>
    <row r="65" spans="1:12" x14ac:dyDescent="0.2">
      <c r="A65" s="528"/>
      <c r="B65" s="75"/>
      <c r="C65" s="485"/>
      <c r="E65" s="486"/>
      <c r="F65" s="486"/>
      <c r="G65" s="486"/>
      <c r="H65" s="418"/>
      <c r="I65" s="418"/>
      <c r="J65" s="418"/>
      <c r="K65" s="418"/>
      <c r="L65" s="418"/>
    </row>
    <row r="66" spans="1:12" x14ac:dyDescent="0.2">
      <c r="A66" s="528"/>
      <c r="B66" s="75"/>
      <c r="C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28"/>
      <c r="B67" s="75"/>
      <c r="C67" s="485"/>
      <c r="E67" s="486"/>
      <c r="F67" s="486"/>
      <c r="G67" s="486"/>
      <c r="H67" s="418"/>
      <c r="I67" s="418"/>
      <c r="J67" s="418"/>
      <c r="K67" s="418"/>
      <c r="L67" s="418"/>
    </row>
    <row r="68" spans="1:12" x14ac:dyDescent="0.2">
      <c r="A68" s="528"/>
      <c r="B68" s="84"/>
      <c r="C68" s="84"/>
      <c r="D68" s="485"/>
      <c r="E68" s="501"/>
      <c r="F68" s="486"/>
      <c r="G68" s="486"/>
      <c r="H68" s="417"/>
      <c r="I68" s="418"/>
      <c r="J68" s="418"/>
      <c r="K68" s="418"/>
      <c r="L68" s="418"/>
    </row>
    <row r="69" spans="1:12" x14ac:dyDescent="0.2">
      <c r="A69" s="528"/>
      <c r="B69" s="75"/>
      <c r="C69" s="75"/>
      <c r="D69" s="485"/>
      <c r="E69" s="486"/>
      <c r="F69" s="486"/>
      <c r="G69" s="486"/>
      <c r="H69" s="418"/>
      <c r="I69" s="418"/>
      <c r="J69" s="418"/>
      <c r="K69" s="418"/>
      <c r="L69" s="418"/>
    </row>
    <row r="70" spans="1:12" x14ac:dyDescent="0.2">
      <c r="A70" s="528"/>
      <c r="B70" s="75"/>
      <c r="C70" s="75"/>
      <c r="D70" s="485"/>
      <c r="E70" s="486"/>
      <c r="F70" s="486"/>
      <c r="G70" s="486"/>
      <c r="H70" s="418"/>
      <c r="I70" s="418"/>
      <c r="J70" s="418"/>
      <c r="K70" s="418"/>
      <c r="L70" s="418"/>
    </row>
    <row r="71" spans="1:12" x14ac:dyDescent="0.2">
      <c r="A71" s="528"/>
      <c r="B71" s="75"/>
      <c r="C71" s="75"/>
      <c r="D71" s="485"/>
      <c r="E71" s="486"/>
      <c r="F71" s="486"/>
      <c r="G71" s="486"/>
      <c r="H71" s="418"/>
      <c r="I71" s="418"/>
      <c r="J71" s="418"/>
      <c r="K71" s="418"/>
      <c r="L71" s="418"/>
    </row>
    <row r="72" spans="1:12" ht="15" thickBot="1" x14ac:dyDescent="0.25">
      <c r="A72" s="529"/>
      <c r="B72" s="424"/>
      <c r="C72" s="425"/>
      <c r="D72" s="485"/>
      <c r="E72" s="497"/>
      <c r="F72" s="497"/>
      <c r="G72" s="497"/>
      <c r="H72" s="419"/>
      <c r="I72" s="419"/>
      <c r="J72" s="419"/>
      <c r="K72" s="419"/>
      <c r="L72" s="419"/>
    </row>
    <row r="73" spans="1:12" ht="15" thickBot="1" x14ac:dyDescent="0.25">
      <c r="A73" s="441"/>
      <c r="B73" s="442"/>
      <c r="C73" s="443"/>
      <c r="D73" s="488">
        <f>SUM(D63:D72)</f>
        <v>0</v>
      </c>
      <c r="E73" s="498">
        <f>SUM(E63:E72)</f>
        <v>0</v>
      </c>
      <c r="F73" s="490"/>
      <c r="G73" s="490"/>
      <c r="H73" s="439"/>
      <c r="I73" s="439"/>
      <c r="J73" s="439"/>
      <c r="K73" s="439"/>
      <c r="L73" s="439"/>
    </row>
    <row r="74" spans="1:12" ht="15" thickBot="1" x14ac:dyDescent="0.25">
      <c r="A74" s="431"/>
      <c r="B74" s="432"/>
      <c r="C74" s="432"/>
      <c r="D74" s="499"/>
      <c r="E74" s="490"/>
      <c r="F74" s="490"/>
      <c r="G74" s="490"/>
      <c r="H74" s="440"/>
      <c r="I74" s="440"/>
      <c r="J74" s="440"/>
      <c r="K74" s="440"/>
      <c r="L74" s="440"/>
    </row>
    <row r="75" spans="1:12" ht="15" thickBot="1" x14ac:dyDescent="0.25">
      <c r="A75" s="414" t="s">
        <v>19</v>
      </c>
      <c r="B75" s="414" t="s">
        <v>20</v>
      </c>
      <c r="C75" s="414" t="s">
        <v>21</v>
      </c>
      <c r="D75" s="483" t="s">
        <v>22</v>
      </c>
      <c r="E75" s="484" t="s">
        <v>23</v>
      </c>
      <c r="F75" s="461" t="s">
        <v>24</v>
      </c>
      <c r="G75" s="461" t="s">
        <v>25</v>
      </c>
      <c r="H75" s="414" t="s">
        <v>26</v>
      </c>
      <c r="I75" s="414" t="s">
        <v>27</v>
      </c>
      <c r="J75" s="414" t="s">
        <v>28</v>
      </c>
      <c r="K75" s="414" t="s">
        <v>29</v>
      </c>
      <c r="L75" s="414" t="s">
        <v>30</v>
      </c>
    </row>
    <row r="76" spans="1:12" x14ac:dyDescent="0.2">
      <c r="A76" s="527" t="str">
        <f>A15</f>
        <v>Lighting - C130, ZK106, K128</v>
      </c>
      <c r="B76" s="71"/>
      <c r="C76" s="500"/>
      <c r="E76" s="501"/>
      <c r="F76" s="466"/>
      <c r="G76" s="466"/>
      <c r="H76" s="445"/>
      <c r="I76" s="445"/>
      <c r="J76" s="416"/>
      <c r="K76" s="446"/>
      <c r="L76" s="446"/>
    </row>
    <row r="77" spans="1:12" x14ac:dyDescent="0.2">
      <c r="A77" s="528"/>
      <c r="B77" s="75"/>
      <c r="C77" s="500"/>
      <c r="E77" s="501"/>
      <c r="F77" s="486"/>
      <c r="G77" s="486"/>
      <c r="I77" s="447"/>
      <c r="J77" s="447"/>
      <c r="K77" s="448"/>
      <c r="L77" s="418"/>
    </row>
    <row r="78" spans="1:12" x14ac:dyDescent="0.2">
      <c r="A78" s="528"/>
      <c r="B78" s="75"/>
      <c r="C78" s="500"/>
      <c r="E78" s="501"/>
      <c r="F78" s="486"/>
      <c r="G78" s="486"/>
      <c r="H78" s="447"/>
      <c r="I78" s="447"/>
      <c r="J78" s="418"/>
      <c r="K78" s="418"/>
      <c r="L78" s="418"/>
    </row>
    <row r="79" spans="1:12" x14ac:dyDescent="0.2">
      <c r="A79" s="528"/>
      <c r="B79" s="75"/>
      <c r="C79" s="500"/>
      <c r="E79" s="501"/>
      <c r="F79" s="486"/>
      <c r="G79" s="486"/>
      <c r="H79" s="447"/>
      <c r="I79" s="447"/>
      <c r="J79" s="418"/>
      <c r="K79" s="418"/>
      <c r="L79" s="418"/>
    </row>
    <row r="80" spans="1:12" x14ac:dyDescent="0.2">
      <c r="A80" s="528"/>
      <c r="B80" s="75"/>
      <c r="C80" s="500"/>
      <c r="E80" s="501"/>
      <c r="F80" s="486"/>
      <c r="G80" s="486"/>
      <c r="H80" s="447"/>
      <c r="I80" s="447"/>
      <c r="J80" s="418"/>
      <c r="K80" s="418"/>
      <c r="L80" s="418"/>
    </row>
    <row r="81" spans="1:12" x14ac:dyDescent="0.2">
      <c r="A81" s="528"/>
      <c r="B81" s="75"/>
      <c r="C81" s="500"/>
      <c r="E81" s="501"/>
      <c r="F81" s="486"/>
      <c r="G81" s="486"/>
      <c r="H81" s="447"/>
      <c r="I81" s="447"/>
      <c r="J81" s="418"/>
      <c r="K81" s="448"/>
      <c r="L81" s="418"/>
    </row>
    <row r="82" spans="1:12" x14ac:dyDescent="0.2">
      <c r="A82" s="528"/>
      <c r="B82" s="75"/>
      <c r="C82" s="444"/>
      <c r="D82" s="500"/>
      <c r="E82" s="501"/>
      <c r="F82" s="486"/>
      <c r="G82" s="486"/>
      <c r="H82" s="447"/>
      <c r="I82" s="447"/>
      <c r="J82" s="418"/>
      <c r="K82" s="448"/>
      <c r="L82" s="418"/>
    </row>
    <row r="83" spans="1:12" x14ac:dyDescent="0.2">
      <c r="A83" s="528"/>
      <c r="B83" s="75"/>
      <c r="C83" s="449"/>
      <c r="D83" s="502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28"/>
      <c r="B84" s="75"/>
      <c r="C84" s="449"/>
      <c r="D84" s="502"/>
      <c r="E84" s="501"/>
      <c r="F84" s="486"/>
      <c r="G84" s="486"/>
      <c r="H84" s="418"/>
      <c r="I84" s="418"/>
      <c r="J84" s="418"/>
      <c r="K84" s="418"/>
      <c r="L84" s="418"/>
    </row>
    <row r="85" spans="1:12" x14ac:dyDescent="0.2">
      <c r="A85" s="528"/>
      <c r="B85" s="75"/>
      <c r="C85" s="449"/>
      <c r="D85" s="502"/>
      <c r="E85" s="501"/>
      <c r="F85" s="486"/>
      <c r="G85" s="486"/>
      <c r="H85" s="418"/>
      <c r="I85" s="447"/>
      <c r="J85" s="418"/>
      <c r="K85" s="418"/>
      <c r="L85" s="418"/>
    </row>
    <row r="86" spans="1:12" x14ac:dyDescent="0.2">
      <c r="A86" s="528"/>
      <c r="B86" s="75"/>
      <c r="C86" s="449"/>
      <c r="D86" s="515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28"/>
      <c r="B87" s="75"/>
      <c r="C87" s="449"/>
      <c r="D87" s="502"/>
      <c r="E87" s="501"/>
      <c r="F87" s="486"/>
      <c r="G87" s="486"/>
      <c r="H87" s="418"/>
      <c r="I87" s="418"/>
      <c r="J87" s="418"/>
      <c r="K87" s="418"/>
      <c r="L87" s="418"/>
    </row>
    <row r="88" spans="1:12" x14ac:dyDescent="0.2">
      <c r="A88" s="528"/>
      <c r="B88" s="75"/>
      <c r="C88" s="449"/>
      <c r="D88" s="502"/>
      <c r="E88" s="501"/>
      <c r="F88" s="486"/>
      <c r="G88" s="486"/>
      <c r="H88" s="418"/>
      <c r="I88" s="447"/>
      <c r="J88" s="418"/>
      <c r="K88" s="418"/>
      <c r="L88" s="418"/>
    </row>
    <row r="89" spans="1:12" x14ac:dyDescent="0.2">
      <c r="A89" s="528"/>
      <c r="B89" s="75"/>
      <c r="C89" s="444"/>
      <c r="D89" s="500"/>
      <c r="E89" s="501"/>
      <c r="F89" s="486"/>
      <c r="G89" s="486"/>
      <c r="H89" s="418"/>
      <c r="I89" s="418"/>
      <c r="J89" s="418"/>
      <c r="K89" s="418"/>
      <c r="L89" s="418"/>
    </row>
    <row r="90" spans="1:12" x14ac:dyDescent="0.2">
      <c r="A90" s="528"/>
      <c r="B90" s="75"/>
      <c r="C90" s="444"/>
      <c r="D90" s="500"/>
      <c r="E90" s="501"/>
      <c r="F90" s="486"/>
      <c r="G90" s="486"/>
      <c r="H90" s="418"/>
      <c r="I90" s="418"/>
      <c r="J90" s="418"/>
      <c r="K90" s="418"/>
      <c r="L90" s="418"/>
    </row>
    <row r="91" spans="1:12" x14ac:dyDescent="0.2">
      <c r="A91" s="528"/>
      <c r="B91" s="75"/>
      <c r="C91" s="75"/>
      <c r="D91" s="500"/>
      <c r="E91" s="501"/>
      <c r="F91" s="486"/>
      <c r="G91" s="486"/>
      <c r="H91" s="418"/>
      <c r="I91" s="418"/>
      <c r="J91" s="418"/>
      <c r="K91" s="418"/>
      <c r="L91" s="418"/>
    </row>
    <row r="92" spans="1:12" ht="15" thickBot="1" x14ac:dyDescent="0.25">
      <c r="A92" s="529"/>
      <c r="B92" s="425"/>
      <c r="C92" s="425"/>
      <c r="D92" s="500"/>
      <c r="E92" s="501"/>
      <c r="F92" s="497"/>
      <c r="G92" s="497"/>
      <c r="H92" s="419"/>
      <c r="I92" s="419"/>
      <c r="J92" s="419"/>
      <c r="K92" s="419"/>
      <c r="L92" s="419"/>
    </row>
    <row r="93" spans="1:12" ht="15" thickBot="1" x14ac:dyDescent="0.25">
      <c r="A93" s="427"/>
      <c r="B93" s="428"/>
      <c r="C93" s="429"/>
      <c r="D93" s="488">
        <f>SUM(D76:D92)</f>
        <v>0</v>
      </c>
      <c r="E93" s="489">
        <f>SUM(E76:E92)</f>
        <v>0</v>
      </c>
      <c r="F93" s="490"/>
      <c r="G93" s="490"/>
      <c r="H93" s="450"/>
      <c r="I93" s="450"/>
      <c r="J93" s="450"/>
      <c r="K93" s="450"/>
      <c r="L93" s="450"/>
    </row>
    <row r="94" spans="1:12" ht="15" thickBot="1" x14ac:dyDescent="0.25">
      <c r="A94" s="431"/>
      <c r="B94" s="432"/>
      <c r="C94" s="432"/>
      <c r="D94" s="499"/>
      <c r="E94" s="490"/>
      <c r="F94" s="490"/>
      <c r="G94" s="490"/>
      <c r="H94" s="450"/>
      <c r="I94" s="450"/>
      <c r="J94" s="450"/>
      <c r="K94" s="450"/>
      <c r="L94" s="450"/>
    </row>
    <row r="95" spans="1:12" ht="15" thickBot="1" x14ac:dyDescent="0.25">
      <c r="A95" s="414" t="s">
        <v>19</v>
      </c>
      <c r="B95" s="414" t="s">
        <v>20</v>
      </c>
      <c r="C95" s="414" t="s">
        <v>21</v>
      </c>
      <c r="D95" s="483" t="s">
        <v>22</v>
      </c>
      <c r="E95" s="484" t="s">
        <v>23</v>
      </c>
      <c r="F95" s="461" t="s">
        <v>24</v>
      </c>
      <c r="G95" s="461" t="s">
        <v>25</v>
      </c>
      <c r="H95" s="414" t="s">
        <v>26</v>
      </c>
      <c r="I95" s="414" t="s">
        <v>27</v>
      </c>
      <c r="J95" s="414" t="s">
        <v>28</v>
      </c>
      <c r="K95" s="414" t="s">
        <v>29</v>
      </c>
      <c r="L95" s="414" t="s">
        <v>30</v>
      </c>
    </row>
    <row r="96" spans="1:12" ht="12" customHeight="1" x14ac:dyDescent="0.2">
      <c r="A96" s="527" t="str">
        <f>A16</f>
        <v>Audio &amp; Comms - C130, ZK106, K248</v>
      </c>
      <c r="B96" s="71"/>
      <c r="C96" s="71"/>
      <c r="D96" s="485"/>
      <c r="E96" s="503"/>
      <c r="F96" s="466"/>
      <c r="G96" s="466"/>
      <c r="H96" s="416"/>
      <c r="I96" s="416"/>
      <c r="J96" s="416"/>
      <c r="K96" s="416"/>
      <c r="L96" s="416"/>
    </row>
    <row r="97" spans="1:12" ht="12" customHeight="1" x14ac:dyDescent="0.2">
      <c r="A97" s="530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ht="12" customHeight="1" x14ac:dyDescent="0.2">
      <c r="A98" s="530"/>
      <c r="B98" s="84"/>
      <c r="C98" s="84"/>
      <c r="D98" s="485"/>
      <c r="E98" s="504"/>
      <c r="F98" s="486"/>
      <c r="G98" s="486"/>
      <c r="H98" s="417"/>
      <c r="I98" s="417"/>
      <c r="J98" s="417"/>
      <c r="K98" s="417"/>
      <c r="L98" s="417"/>
    </row>
    <row r="99" spans="1:12" ht="12" customHeight="1" x14ac:dyDescent="0.2">
      <c r="A99" s="530"/>
      <c r="B99" s="84"/>
      <c r="C99" s="84"/>
      <c r="D99" s="485"/>
      <c r="E99" s="504"/>
      <c r="F99" s="486"/>
      <c r="G99" s="486"/>
      <c r="H99" s="417"/>
      <c r="I99" s="417"/>
      <c r="J99" s="417"/>
      <c r="K99" s="417"/>
      <c r="L99" s="417"/>
    </row>
    <row r="100" spans="1:12" ht="12" customHeight="1" x14ac:dyDescent="0.2">
      <c r="A100" s="530"/>
      <c r="B100" s="84"/>
      <c r="C100" s="84"/>
      <c r="D100" s="485"/>
      <c r="E100" s="504"/>
      <c r="F100" s="486"/>
      <c r="G100" s="486"/>
      <c r="H100" s="417"/>
      <c r="I100" s="417"/>
      <c r="J100" s="417"/>
      <c r="K100" s="417"/>
      <c r="L100" s="417"/>
    </row>
    <row r="101" spans="1:12" ht="12" customHeight="1" x14ac:dyDescent="0.2">
      <c r="A101" s="530"/>
      <c r="B101" s="84"/>
      <c r="C101" s="84"/>
      <c r="D101" s="485"/>
      <c r="E101" s="504"/>
      <c r="F101" s="486"/>
      <c r="G101" s="486"/>
      <c r="H101" s="417"/>
      <c r="I101" s="417"/>
      <c r="J101" s="417"/>
      <c r="K101" s="417"/>
      <c r="L101" s="417"/>
    </row>
    <row r="102" spans="1:12" x14ac:dyDescent="0.2">
      <c r="A102" s="528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28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28"/>
      <c r="B104" s="75"/>
      <c r="C104" s="75"/>
      <c r="D104" s="485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28"/>
      <c r="B105" s="75"/>
      <c r="C105" s="75"/>
      <c r="D105" s="485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28"/>
      <c r="B106" s="75"/>
      <c r="C106" s="75"/>
      <c r="D106" s="485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28"/>
      <c r="B107" s="75"/>
      <c r="C107" s="75"/>
      <c r="D107" s="485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28"/>
      <c r="B108" s="75"/>
      <c r="C108" s="75"/>
      <c r="D108" s="506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28"/>
      <c r="B109" s="75"/>
      <c r="C109" s="75"/>
      <c r="D109" s="507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28"/>
      <c r="B110" s="75"/>
      <c r="C110" s="75"/>
      <c r="D110" s="507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28"/>
      <c r="B111" s="75"/>
      <c r="C111" s="75"/>
      <c r="D111" s="507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28"/>
      <c r="B112" s="75"/>
      <c r="C112" s="75"/>
      <c r="D112" s="507"/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28"/>
      <c r="B113" s="75"/>
      <c r="C113" s="75"/>
      <c r="D113" s="485"/>
      <c r="E113" s="505"/>
      <c r="F113" s="486"/>
      <c r="G113" s="486"/>
      <c r="H113" s="418"/>
      <c r="I113" s="418"/>
      <c r="J113" s="418"/>
      <c r="K113" s="418"/>
      <c r="L113" s="418"/>
    </row>
    <row r="114" spans="1:12" x14ac:dyDescent="0.2">
      <c r="A114" s="528"/>
      <c r="B114" s="75"/>
      <c r="C114" s="75"/>
      <c r="D114" s="485"/>
      <c r="E114" s="505"/>
      <c r="F114" s="486"/>
      <c r="G114" s="486"/>
      <c r="H114" s="418"/>
      <c r="I114" s="418"/>
      <c r="J114" s="418"/>
      <c r="K114" s="418"/>
      <c r="L114" s="418"/>
    </row>
    <row r="115" spans="1:12" x14ac:dyDescent="0.2">
      <c r="A115" s="528"/>
      <c r="B115" s="75"/>
      <c r="C115" s="75"/>
      <c r="D115" s="485"/>
      <c r="E115" s="505"/>
      <c r="F115" s="486"/>
      <c r="G115" s="486"/>
      <c r="H115" s="418"/>
      <c r="I115" s="418"/>
      <c r="J115" s="418"/>
      <c r="K115" s="418"/>
      <c r="L115" s="418"/>
    </row>
    <row r="116" spans="1:12" x14ac:dyDescent="0.2">
      <c r="A116" s="528"/>
      <c r="B116" s="75"/>
      <c r="C116" s="75"/>
      <c r="D116" s="485"/>
      <c r="E116" s="505"/>
      <c r="F116" s="486"/>
      <c r="G116" s="486"/>
      <c r="H116" s="418"/>
      <c r="I116" s="418"/>
      <c r="J116" s="418"/>
      <c r="K116" s="418"/>
      <c r="L116" s="418"/>
    </row>
    <row r="117" spans="1:12" x14ac:dyDescent="0.2">
      <c r="A117" s="528"/>
      <c r="B117" s="75"/>
      <c r="C117" s="75"/>
      <c r="D117" s="485"/>
      <c r="E117" s="505"/>
      <c r="F117" s="486"/>
      <c r="G117" s="486"/>
      <c r="H117" s="418"/>
      <c r="I117" s="418"/>
      <c r="J117" s="418"/>
      <c r="K117" s="418"/>
      <c r="L117" s="418"/>
    </row>
    <row r="118" spans="1:12" ht="15" thickBot="1" x14ac:dyDescent="0.25">
      <c r="A118" s="529"/>
      <c r="B118" s="425"/>
      <c r="C118" s="425"/>
      <c r="D118" s="485"/>
      <c r="E118" s="508"/>
      <c r="F118" s="497"/>
      <c r="G118" s="497"/>
      <c r="H118" s="419"/>
      <c r="I118" s="419"/>
      <c r="J118" s="419"/>
      <c r="K118" s="419"/>
      <c r="L118" s="419"/>
    </row>
    <row r="119" spans="1:12" ht="12.75" customHeight="1" thickBot="1" x14ac:dyDescent="0.25">
      <c r="A119" s="427"/>
      <c r="B119" s="428"/>
      <c r="C119" s="429"/>
      <c r="D119" s="488">
        <f>SUM(D96:D118)</f>
        <v>0</v>
      </c>
      <c r="E119" s="489">
        <f>SUM(E96:E118)</f>
        <v>0</v>
      </c>
      <c r="F119" s="490"/>
      <c r="G119" s="490"/>
      <c r="H119" s="450"/>
      <c r="I119" s="450"/>
      <c r="J119" s="450"/>
      <c r="K119" s="450"/>
      <c r="L119" s="450"/>
    </row>
    <row r="120" spans="1:12" ht="15" thickBot="1" x14ac:dyDescent="0.25">
      <c r="A120" s="431"/>
      <c r="B120" s="432"/>
      <c r="C120" s="432"/>
      <c r="D120" s="499"/>
      <c r="E120" s="490"/>
      <c r="F120" s="490"/>
      <c r="G120" s="490"/>
      <c r="H120" s="440"/>
      <c r="I120" s="440"/>
      <c r="J120" s="440"/>
      <c r="K120" s="440"/>
      <c r="L120" s="440"/>
    </row>
    <row r="121" spans="1:12" ht="15" thickBot="1" x14ac:dyDescent="0.25">
      <c r="A121" s="414" t="s">
        <v>19</v>
      </c>
      <c r="B121" s="414" t="s">
        <v>20</v>
      </c>
      <c r="C121" s="414" t="s">
        <v>21</v>
      </c>
      <c r="D121" s="483" t="s">
        <v>22</v>
      </c>
      <c r="E121" s="484" t="s">
        <v>23</v>
      </c>
      <c r="F121" s="461" t="s">
        <v>24</v>
      </c>
      <c r="G121" s="461" t="s">
        <v>25</v>
      </c>
      <c r="H121" s="414" t="s">
        <v>26</v>
      </c>
      <c r="I121" s="414" t="s">
        <v>27</v>
      </c>
      <c r="J121" s="414" t="s">
        <v>28</v>
      </c>
      <c r="K121" s="414" t="s">
        <v>29</v>
      </c>
      <c r="L121" s="414" t="s">
        <v>30</v>
      </c>
    </row>
    <row r="122" spans="1:12" x14ac:dyDescent="0.2">
      <c r="A122" s="527" t="str">
        <f>A17</f>
        <v>AV Projection - C130, ZK106, K249</v>
      </c>
      <c r="B122" s="71"/>
      <c r="C122" s="71"/>
      <c r="D122" s="485"/>
      <c r="E122" s="486"/>
      <c r="F122" s="466"/>
      <c r="G122" s="466"/>
      <c r="H122" s="416"/>
      <c r="I122" s="416"/>
      <c r="J122" s="416"/>
      <c r="K122" s="416"/>
      <c r="L122" s="416"/>
    </row>
    <row r="123" spans="1:12" x14ac:dyDescent="0.2">
      <c r="A123" s="528"/>
      <c r="B123" s="84"/>
      <c r="C123" s="84"/>
      <c r="D123" s="485"/>
      <c r="E123" s="486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28"/>
      <c r="B124" s="84"/>
      <c r="C124" s="451"/>
      <c r="D124" s="485"/>
      <c r="E124" s="509"/>
      <c r="F124" s="486"/>
      <c r="G124" s="486"/>
      <c r="H124" s="418"/>
      <c r="I124" s="418"/>
      <c r="J124" s="418"/>
      <c r="K124" s="448"/>
      <c r="L124" s="418"/>
    </row>
    <row r="125" spans="1:12" x14ac:dyDescent="0.2">
      <c r="A125" s="528"/>
      <c r="B125" s="75"/>
      <c r="C125" s="451"/>
      <c r="D125" s="485"/>
      <c r="E125" s="509"/>
      <c r="F125" s="486"/>
      <c r="G125" s="486"/>
      <c r="H125" s="418"/>
      <c r="I125" s="418"/>
      <c r="J125" s="418"/>
      <c r="K125" s="448"/>
      <c r="L125" s="418"/>
    </row>
    <row r="126" spans="1:12" x14ac:dyDescent="0.2">
      <c r="A126" s="528"/>
      <c r="B126" s="75"/>
      <c r="C126" s="451"/>
      <c r="D126" s="485"/>
      <c r="E126" s="509"/>
      <c r="F126" s="486"/>
      <c r="G126" s="486"/>
      <c r="H126" s="418"/>
      <c r="I126" s="418"/>
      <c r="J126" s="418"/>
      <c r="K126" s="448"/>
      <c r="L126" s="418"/>
    </row>
    <row r="127" spans="1:12" x14ac:dyDescent="0.2">
      <c r="A127" s="528"/>
      <c r="B127" s="75"/>
      <c r="C127" s="451"/>
      <c r="D127" s="510"/>
      <c r="E127" s="509"/>
      <c r="F127" s="486"/>
      <c r="G127" s="486"/>
      <c r="H127" s="418"/>
      <c r="I127" s="418"/>
      <c r="J127" s="418"/>
      <c r="K127" s="448"/>
      <c r="L127" s="418"/>
    </row>
    <row r="128" spans="1:12" x14ac:dyDescent="0.2">
      <c r="A128" s="528"/>
      <c r="B128" s="75"/>
      <c r="C128" s="451"/>
      <c r="D128" s="510"/>
      <c r="E128" s="509"/>
      <c r="F128" s="486"/>
      <c r="G128" s="486"/>
      <c r="H128" s="418"/>
      <c r="I128" s="418"/>
      <c r="J128" s="418"/>
      <c r="K128" s="448"/>
      <c r="L128" s="418"/>
    </row>
    <row r="129" spans="1:12" x14ac:dyDescent="0.2">
      <c r="A129" s="528"/>
      <c r="B129" s="75"/>
      <c r="C129" s="451"/>
      <c r="D129" s="510"/>
      <c r="E129" s="509"/>
      <c r="F129" s="486"/>
      <c r="G129" s="486"/>
      <c r="H129" s="418"/>
      <c r="I129" s="418"/>
      <c r="J129" s="418"/>
      <c r="K129" s="448"/>
      <c r="L129" s="418"/>
    </row>
    <row r="130" spans="1:12" x14ac:dyDescent="0.2">
      <c r="A130" s="528"/>
      <c r="B130" s="75"/>
      <c r="C130" s="451"/>
      <c r="D130" s="510"/>
      <c r="E130" s="509"/>
      <c r="F130" s="486"/>
      <c r="G130" s="486"/>
      <c r="H130" s="418"/>
      <c r="I130" s="418"/>
      <c r="J130" s="418"/>
      <c r="K130" s="448"/>
      <c r="L130" s="418"/>
    </row>
    <row r="131" spans="1:12" x14ac:dyDescent="0.2">
      <c r="A131" s="528"/>
      <c r="B131" s="75"/>
      <c r="C131" s="451"/>
      <c r="D131" s="510"/>
      <c r="E131" s="509"/>
      <c r="F131" s="486"/>
      <c r="G131" s="486"/>
      <c r="H131" s="418"/>
      <c r="I131" s="418"/>
      <c r="J131" s="418"/>
      <c r="K131" s="448"/>
      <c r="L131" s="418"/>
    </row>
    <row r="132" spans="1:12" x14ac:dyDescent="0.2">
      <c r="A132" s="528"/>
      <c r="B132" s="75"/>
      <c r="C132" s="75"/>
      <c r="D132" s="510"/>
      <c r="E132" s="501"/>
      <c r="F132" s="486"/>
      <c r="G132" s="486"/>
      <c r="H132" s="418"/>
      <c r="I132" s="418"/>
      <c r="J132" s="418"/>
      <c r="K132" s="448"/>
      <c r="L132" s="418"/>
    </row>
    <row r="133" spans="1:12" x14ac:dyDescent="0.2">
      <c r="A133" s="528"/>
      <c r="B133" s="75"/>
      <c r="C133" s="75"/>
      <c r="D133" s="485"/>
      <c r="E133" s="501"/>
      <c r="F133" s="486"/>
      <c r="G133" s="486"/>
      <c r="H133" s="418"/>
      <c r="I133" s="418"/>
      <c r="J133" s="418"/>
      <c r="K133" s="418"/>
      <c r="L133" s="418"/>
    </row>
    <row r="134" spans="1:12" x14ac:dyDescent="0.2">
      <c r="A134" s="528"/>
      <c r="B134" s="75"/>
      <c r="C134" s="75"/>
      <c r="D134" s="485"/>
      <c r="E134" s="501"/>
      <c r="F134" s="486"/>
      <c r="G134" s="486"/>
      <c r="H134" s="418"/>
      <c r="I134" s="418"/>
      <c r="J134" s="418"/>
      <c r="K134" s="418"/>
      <c r="L134" s="418"/>
    </row>
    <row r="135" spans="1:12" x14ac:dyDescent="0.2">
      <c r="A135" s="528"/>
      <c r="B135" s="75"/>
      <c r="C135" s="75"/>
      <c r="D135" s="485"/>
      <c r="E135" s="501"/>
      <c r="F135" s="486"/>
      <c r="G135" s="486"/>
      <c r="H135" s="418"/>
      <c r="I135" s="418"/>
      <c r="J135" s="418"/>
      <c r="K135" s="418"/>
      <c r="L135" s="418"/>
    </row>
    <row r="136" spans="1:12" ht="15" thickBot="1" x14ac:dyDescent="0.25">
      <c r="A136" s="529"/>
      <c r="B136" s="424"/>
      <c r="C136" s="425"/>
      <c r="D136" s="511"/>
      <c r="E136" s="501"/>
      <c r="F136" s="497"/>
      <c r="G136" s="497"/>
      <c r="H136" s="419"/>
      <c r="I136" s="419"/>
      <c r="J136" s="419"/>
      <c r="K136" s="419"/>
      <c r="L136" s="419"/>
    </row>
    <row r="137" spans="1:12" ht="15" thickBot="1" x14ac:dyDescent="0.25">
      <c r="A137" s="427"/>
      <c r="B137" s="428"/>
      <c r="C137" s="428"/>
      <c r="D137" s="488">
        <f>SUM(D122:D136)</f>
        <v>0</v>
      </c>
      <c r="E137" s="489">
        <f>SUM(E122:E136)</f>
        <v>0</v>
      </c>
      <c r="F137" s="490"/>
      <c r="G137" s="490"/>
      <c r="H137" s="439"/>
      <c r="I137" s="439"/>
      <c r="J137" s="439"/>
      <c r="K137" s="439"/>
      <c r="L137" s="439"/>
    </row>
    <row r="138" spans="1:12" ht="15" thickBot="1" x14ac:dyDescent="0.25">
      <c r="A138" s="431"/>
      <c r="B138" s="432"/>
      <c r="C138" s="432"/>
      <c r="D138" s="499"/>
      <c r="E138" s="490"/>
      <c r="F138" s="490"/>
      <c r="G138" s="490"/>
      <c r="H138" s="440"/>
      <c r="I138" s="440"/>
      <c r="J138" s="440"/>
      <c r="K138" s="440"/>
      <c r="L138" s="440"/>
    </row>
    <row r="139" spans="1:12" ht="15" thickBot="1" x14ac:dyDescent="0.25">
      <c r="A139" s="414" t="s">
        <v>19</v>
      </c>
      <c r="B139" s="414" t="s">
        <v>20</v>
      </c>
      <c r="C139" s="414" t="s">
        <v>21</v>
      </c>
      <c r="D139" s="483" t="s">
        <v>22</v>
      </c>
      <c r="E139" s="484" t="s">
        <v>23</v>
      </c>
      <c r="F139" s="461" t="s">
        <v>24</v>
      </c>
      <c r="G139" s="461" t="s">
        <v>25</v>
      </c>
      <c r="H139" s="414" t="s">
        <v>26</v>
      </c>
      <c r="I139" s="414" t="s">
        <v>27</v>
      </c>
      <c r="J139" s="414" t="s">
        <v>28</v>
      </c>
      <c r="K139" s="414" t="s">
        <v>29</v>
      </c>
      <c r="L139" s="414" t="s">
        <v>30</v>
      </c>
    </row>
    <row r="140" spans="1:12" ht="12" customHeight="1" x14ac:dyDescent="0.2">
      <c r="A140" s="527" t="str">
        <f>A18</f>
        <v>Rigging - C130, ZK106, K250</v>
      </c>
      <c r="B140" s="71"/>
      <c r="C140" s="71"/>
      <c r="D140" s="485"/>
      <c r="E140" s="501"/>
      <c r="F140" s="486"/>
      <c r="G140" s="486"/>
      <c r="H140" s="416"/>
      <c r="I140" s="416"/>
      <c r="J140" s="416"/>
      <c r="K140" s="416"/>
      <c r="L140" s="416"/>
    </row>
    <row r="141" spans="1:12" ht="12" customHeight="1" x14ac:dyDescent="0.2">
      <c r="A141" s="530"/>
      <c r="B141" s="84"/>
      <c r="C141" s="84"/>
      <c r="E141" s="501"/>
      <c r="F141" s="486"/>
      <c r="G141" s="486"/>
      <c r="H141" s="417"/>
      <c r="I141" s="417"/>
      <c r="J141" s="417"/>
      <c r="K141" s="417"/>
      <c r="L141" s="417"/>
    </row>
    <row r="142" spans="1:12" ht="12" customHeight="1" x14ac:dyDescent="0.2">
      <c r="A142" s="530"/>
      <c r="E142" s="501"/>
      <c r="F142" s="486"/>
      <c r="G142" s="486"/>
      <c r="H142" s="417"/>
      <c r="I142" s="417"/>
      <c r="J142" s="417"/>
      <c r="K142" s="417"/>
      <c r="L142" s="417"/>
    </row>
    <row r="143" spans="1:12" ht="12" customHeight="1" x14ac:dyDescent="0.2">
      <c r="A143" s="530"/>
      <c r="B143" s="75"/>
      <c r="C143" s="84"/>
      <c r="D143" s="485"/>
      <c r="E143" s="501"/>
      <c r="F143" s="486"/>
      <c r="G143" s="486"/>
      <c r="H143" s="417"/>
      <c r="I143" s="417"/>
      <c r="J143" s="417"/>
      <c r="K143" s="417"/>
      <c r="L143" s="417"/>
    </row>
    <row r="144" spans="1:12" ht="12" customHeight="1" x14ac:dyDescent="0.2">
      <c r="A144" s="530"/>
      <c r="B144" s="75"/>
      <c r="C144" s="84"/>
      <c r="D144" s="485"/>
      <c r="E144" s="501"/>
      <c r="F144" s="486"/>
      <c r="G144" s="486"/>
      <c r="H144" s="417"/>
      <c r="I144" s="417"/>
      <c r="J144" s="417"/>
      <c r="K144" s="417"/>
      <c r="L144" s="417"/>
    </row>
    <row r="145" spans="1:12" ht="12" customHeight="1" x14ac:dyDescent="0.2">
      <c r="A145" s="530"/>
      <c r="B145" s="84"/>
      <c r="C145" s="84"/>
      <c r="D145" s="507"/>
      <c r="E145" s="501"/>
      <c r="F145" s="486"/>
      <c r="G145" s="486"/>
      <c r="H145" s="417"/>
      <c r="I145" s="417"/>
      <c r="J145" s="417"/>
      <c r="K145" s="417"/>
      <c r="L145" s="417"/>
    </row>
    <row r="146" spans="1:12" ht="12" customHeight="1" x14ac:dyDescent="0.2">
      <c r="A146" s="528"/>
      <c r="B146" s="75"/>
      <c r="C146" s="75"/>
      <c r="D146" s="485"/>
      <c r="E146" s="501"/>
      <c r="F146" s="486"/>
      <c r="G146" s="486"/>
      <c r="H146" s="418"/>
      <c r="I146" s="418"/>
      <c r="J146" s="418"/>
      <c r="K146" s="418"/>
      <c r="L146" s="418"/>
    </row>
    <row r="147" spans="1:12" ht="12" customHeight="1" x14ac:dyDescent="0.2">
      <c r="A147" s="528"/>
      <c r="B147" s="75"/>
      <c r="C147" s="75"/>
      <c r="D147" s="485"/>
      <c r="E147" s="501"/>
      <c r="F147" s="486"/>
      <c r="G147" s="486"/>
      <c r="H147" s="418"/>
      <c r="I147" s="418"/>
      <c r="J147" s="418"/>
      <c r="K147" s="418"/>
      <c r="L147" s="418"/>
    </row>
    <row r="148" spans="1:12" ht="12" customHeight="1" x14ac:dyDescent="0.2">
      <c r="A148" s="528"/>
      <c r="B148" s="75"/>
      <c r="C148" s="75"/>
      <c r="D148" s="485"/>
      <c r="E148" s="501"/>
      <c r="F148" s="486"/>
      <c r="G148" s="486"/>
      <c r="H148" s="418"/>
      <c r="I148" s="418"/>
      <c r="J148" s="418"/>
      <c r="K148" s="418"/>
      <c r="L148" s="418"/>
    </row>
    <row r="149" spans="1:12" ht="12" customHeight="1" x14ac:dyDescent="0.2">
      <c r="A149" s="528"/>
      <c r="B149" s="75"/>
      <c r="C149" s="75"/>
      <c r="D149" s="485"/>
      <c r="E149" s="501"/>
      <c r="F149" s="486"/>
      <c r="G149" s="486"/>
      <c r="H149" s="418"/>
      <c r="I149" s="418"/>
      <c r="J149" s="418"/>
      <c r="K149" s="418"/>
      <c r="L149" s="418"/>
    </row>
    <row r="150" spans="1:12" ht="12" customHeight="1" x14ac:dyDescent="0.2">
      <c r="A150" s="528"/>
      <c r="B150" s="75"/>
      <c r="C150" s="75"/>
      <c r="D150" s="485"/>
      <c r="E150" s="501"/>
      <c r="F150" s="486"/>
      <c r="G150" s="486"/>
      <c r="H150" s="418"/>
      <c r="I150" s="418"/>
      <c r="J150" s="418"/>
      <c r="K150" s="418"/>
      <c r="L150" s="418"/>
    </row>
    <row r="151" spans="1:12" ht="12" customHeight="1" thickBot="1" x14ac:dyDescent="0.25">
      <c r="A151" s="529"/>
      <c r="B151" s="424"/>
      <c r="C151" s="425"/>
      <c r="D151" s="485"/>
      <c r="E151" s="501"/>
      <c r="F151" s="497"/>
      <c r="G151" s="497"/>
      <c r="H151" s="419"/>
      <c r="I151" s="419"/>
      <c r="J151" s="419"/>
      <c r="K151" s="419"/>
      <c r="L151" s="419"/>
    </row>
    <row r="152" spans="1:12" ht="15" thickBot="1" x14ac:dyDescent="0.25">
      <c r="A152" s="427"/>
      <c r="B152" s="428"/>
      <c r="C152" s="428"/>
      <c r="D152" s="488">
        <f>SUM(D140:D151)</f>
        <v>0</v>
      </c>
      <c r="E152" s="489">
        <f>SUM(E140:E151)</f>
        <v>0</v>
      </c>
      <c r="F152" s="490"/>
      <c r="G152" s="490"/>
      <c r="H152" s="439"/>
      <c r="I152" s="439"/>
      <c r="J152" s="439"/>
      <c r="K152" s="439"/>
      <c r="L152" s="439"/>
    </row>
    <row r="153" spans="1:12" ht="15" thickBot="1" x14ac:dyDescent="0.25">
      <c r="A153" s="431"/>
      <c r="B153" s="432"/>
      <c r="C153" s="432"/>
      <c r="D153" s="499"/>
      <c r="E153" s="490"/>
      <c r="F153" s="490"/>
      <c r="G153" s="490"/>
      <c r="H153" s="440"/>
      <c r="I153" s="440"/>
      <c r="J153" s="440"/>
      <c r="K153" s="440"/>
      <c r="L153" s="440"/>
    </row>
    <row r="154" spans="1:12" ht="15" thickBot="1" x14ac:dyDescent="0.25">
      <c r="A154" s="414" t="s">
        <v>19</v>
      </c>
      <c r="B154" s="414" t="s">
        <v>20</v>
      </c>
      <c r="C154" s="414" t="s">
        <v>21</v>
      </c>
      <c r="D154" s="483" t="s">
        <v>22</v>
      </c>
      <c r="E154" s="484" t="s">
        <v>23</v>
      </c>
      <c r="F154" s="461" t="s">
        <v>24</v>
      </c>
      <c r="G154" s="461" t="s">
        <v>25</v>
      </c>
      <c r="H154" s="414" t="s">
        <v>26</v>
      </c>
      <c r="I154" s="414" t="s">
        <v>27</v>
      </c>
      <c r="J154" s="414" t="s">
        <v>28</v>
      </c>
      <c r="K154" s="414" t="s">
        <v>29</v>
      </c>
      <c r="L154" s="414" t="s">
        <v>30</v>
      </c>
    </row>
    <row r="155" spans="1:12" ht="12" customHeight="1" x14ac:dyDescent="0.2">
      <c r="A155" s="527" t="str">
        <f>A19</f>
        <v>Local Crew - C130, ZK106, K253</v>
      </c>
      <c r="B155" s="71"/>
      <c r="C155" s="71"/>
      <c r="D155" s="485"/>
      <c r="E155" s="501"/>
      <c r="F155" s="466"/>
      <c r="G155" s="466"/>
      <c r="H155" s="416"/>
      <c r="I155" s="416"/>
      <c r="J155" s="416"/>
      <c r="K155" s="416"/>
      <c r="L155" s="416"/>
    </row>
    <row r="156" spans="1:12" ht="12" customHeight="1" x14ac:dyDescent="0.2">
      <c r="A156" s="530"/>
      <c r="B156" s="84"/>
      <c r="C156" s="84"/>
      <c r="D156" s="485"/>
      <c r="E156" s="501"/>
      <c r="F156" s="486"/>
      <c r="G156" s="486"/>
      <c r="H156" s="417"/>
      <c r="I156" s="417"/>
      <c r="J156" s="417"/>
      <c r="K156" s="417"/>
      <c r="L156" s="417"/>
    </row>
    <row r="157" spans="1:12" ht="12" customHeight="1" x14ac:dyDescent="0.2">
      <c r="A157" s="530"/>
      <c r="B157" s="84"/>
      <c r="C157" s="84"/>
      <c r="D157" s="485"/>
      <c r="E157" s="501"/>
      <c r="F157" s="486"/>
      <c r="G157" s="486"/>
      <c r="H157" s="417"/>
      <c r="I157" s="417"/>
      <c r="J157" s="417"/>
      <c r="K157" s="417"/>
      <c r="L157" s="417"/>
    </row>
    <row r="158" spans="1:12" ht="12" customHeight="1" x14ac:dyDescent="0.2">
      <c r="A158" s="530"/>
      <c r="B158" s="84"/>
      <c r="C158" s="84"/>
      <c r="D158" s="485"/>
      <c r="E158" s="501"/>
      <c r="F158" s="486"/>
      <c r="G158" s="486"/>
      <c r="H158" s="417"/>
      <c r="I158" s="417"/>
      <c r="J158" s="417"/>
      <c r="K158" s="417"/>
      <c r="L158" s="417"/>
    </row>
    <row r="159" spans="1:12" ht="12" customHeight="1" x14ac:dyDescent="0.2">
      <c r="A159" s="530"/>
      <c r="B159" s="84"/>
      <c r="C159" s="84"/>
      <c r="D159" s="485"/>
      <c r="E159" s="501"/>
      <c r="F159" s="486"/>
      <c r="G159" s="486"/>
      <c r="H159" s="417"/>
      <c r="I159" s="417"/>
      <c r="J159" s="417"/>
      <c r="K159" s="417"/>
      <c r="L159" s="417"/>
    </row>
    <row r="160" spans="1:12" ht="12" customHeight="1" x14ac:dyDescent="0.2">
      <c r="A160" s="530"/>
      <c r="B160" s="84"/>
      <c r="C160" s="84"/>
      <c r="D160" s="485"/>
      <c r="E160" s="501"/>
      <c r="F160" s="486"/>
      <c r="G160" s="486"/>
      <c r="H160" s="417"/>
      <c r="I160" s="417"/>
      <c r="J160" s="417"/>
      <c r="K160" s="417"/>
      <c r="L160" s="417"/>
    </row>
    <row r="161" spans="1:12" ht="12" customHeight="1" x14ac:dyDescent="0.2">
      <c r="A161" s="530"/>
      <c r="B161" s="84"/>
      <c r="C161" s="84"/>
      <c r="D161" s="485"/>
      <c r="E161" s="501"/>
      <c r="F161" s="486"/>
      <c r="G161" s="486"/>
      <c r="H161" s="417"/>
      <c r="I161" s="417"/>
      <c r="J161" s="417"/>
      <c r="K161" s="417"/>
      <c r="L161" s="417"/>
    </row>
    <row r="162" spans="1:12" ht="12" customHeight="1" x14ac:dyDescent="0.2">
      <c r="A162" s="530"/>
      <c r="B162" s="84"/>
      <c r="C162" s="84"/>
      <c r="D162" s="485"/>
      <c r="E162" s="501"/>
      <c r="F162" s="486"/>
      <c r="G162" s="486"/>
      <c r="H162" s="417"/>
      <c r="I162" s="417"/>
      <c r="J162" s="417"/>
      <c r="K162" s="417"/>
      <c r="L162" s="417"/>
    </row>
    <row r="163" spans="1:12" ht="12" customHeight="1" x14ac:dyDescent="0.2">
      <c r="A163" s="528"/>
      <c r="B163" s="75"/>
      <c r="C163" s="75"/>
      <c r="D163" s="485"/>
      <c r="E163" s="501"/>
      <c r="F163" s="486"/>
      <c r="G163" s="486"/>
      <c r="H163" s="418"/>
      <c r="I163" s="418"/>
      <c r="J163" s="418"/>
      <c r="K163" s="418"/>
      <c r="L163" s="418"/>
    </row>
    <row r="164" spans="1:12" ht="12" customHeight="1" thickBot="1" x14ac:dyDescent="0.25">
      <c r="A164" s="529"/>
      <c r="B164" s="424"/>
      <c r="C164" s="425"/>
      <c r="D164" s="511"/>
      <c r="E164" s="501"/>
      <c r="F164" s="497"/>
      <c r="G164" s="497"/>
      <c r="H164" s="419"/>
      <c r="I164" s="419"/>
      <c r="J164" s="419"/>
      <c r="K164" s="419"/>
      <c r="L164" s="419"/>
    </row>
    <row r="165" spans="1:12" ht="15" thickBot="1" x14ac:dyDescent="0.25">
      <c r="D165" s="488">
        <f>SUM(D155:D164)</f>
        <v>0</v>
      </c>
      <c r="E165" s="489">
        <f>SUM(E155:E164)</f>
        <v>0</v>
      </c>
      <c r="F165" s="490"/>
      <c r="G165" s="490"/>
    </row>
    <row r="166" spans="1:12" ht="15" thickBot="1" x14ac:dyDescent="0.25"/>
    <row r="167" spans="1:12" ht="15" thickBot="1" x14ac:dyDescent="0.25">
      <c r="A167" s="414" t="s">
        <v>19</v>
      </c>
      <c r="B167" s="414" t="s">
        <v>20</v>
      </c>
      <c r="C167" s="414" t="s">
        <v>21</v>
      </c>
      <c r="D167" s="483" t="s">
        <v>22</v>
      </c>
      <c r="E167" s="484" t="s">
        <v>23</v>
      </c>
      <c r="F167" s="461" t="s">
        <v>24</v>
      </c>
      <c r="G167" s="461" t="s">
        <v>25</v>
      </c>
      <c r="H167" s="414" t="s">
        <v>26</v>
      </c>
      <c r="I167" s="414" t="s">
        <v>27</v>
      </c>
      <c r="J167" s="414" t="s">
        <v>28</v>
      </c>
      <c r="K167" s="414" t="s">
        <v>29</v>
      </c>
      <c r="L167" s="414" t="s">
        <v>30</v>
      </c>
    </row>
    <row r="168" spans="1:12" ht="12" customHeight="1" x14ac:dyDescent="0.2">
      <c r="A168" s="527" t="str">
        <f>A20</f>
        <v>Venue Costs - C130, ZK107, K136</v>
      </c>
      <c r="B168" s="71"/>
      <c r="C168" s="71"/>
      <c r="D168" s="485"/>
      <c r="E168" s="501"/>
      <c r="F168" s="466"/>
      <c r="G168" s="466"/>
      <c r="H168" s="416"/>
      <c r="I168" s="416"/>
      <c r="J168" s="416"/>
      <c r="K168" s="416"/>
      <c r="L168" s="416"/>
    </row>
    <row r="169" spans="1:12" ht="12" customHeight="1" x14ac:dyDescent="0.2">
      <c r="A169" s="530"/>
      <c r="B169" s="84" t="s">
        <v>253</v>
      </c>
      <c r="C169" s="84"/>
      <c r="D169" s="485">
        <v>1000</v>
      </c>
      <c r="E169" s="458">
        <v>1000</v>
      </c>
      <c r="I169" s="417"/>
      <c r="J169" s="417"/>
      <c r="K169" s="417"/>
      <c r="L169" s="417"/>
    </row>
    <row r="170" spans="1:12" ht="12" customHeight="1" x14ac:dyDescent="0.2">
      <c r="A170" s="530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30"/>
      <c r="B171" s="84"/>
      <c r="C171" s="84"/>
      <c r="D171" s="485"/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30"/>
      <c r="B172" s="84"/>
      <c r="C172" s="84"/>
      <c r="D172" s="48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30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30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30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30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30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30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30"/>
      <c r="B179" s="84"/>
      <c r="C179" s="84"/>
      <c r="D179" s="485"/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30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30"/>
      <c r="B181" s="84"/>
      <c r="C181" s="84"/>
      <c r="D181" s="485"/>
      <c r="E181" s="501"/>
      <c r="F181" s="486"/>
      <c r="G181" s="486"/>
      <c r="H181" s="417"/>
      <c r="I181" s="417"/>
      <c r="J181" s="417"/>
      <c r="K181" s="417"/>
      <c r="L181" s="417"/>
    </row>
    <row r="182" spans="1:12" ht="12" customHeight="1" x14ac:dyDescent="0.2">
      <c r="A182" s="530"/>
      <c r="B182" s="84"/>
      <c r="C182" s="84"/>
      <c r="D182" s="485"/>
      <c r="E182" s="501"/>
      <c r="F182" s="486"/>
      <c r="G182" s="486"/>
      <c r="H182" s="417"/>
      <c r="I182" s="417"/>
      <c r="J182" s="417"/>
      <c r="K182" s="417"/>
      <c r="L182" s="417"/>
    </row>
    <row r="183" spans="1:12" ht="12" customHeight="1" x14ac:dyDescent="0.2">
      <c r="A183" s="530"/>
      <c r="B183" s="84"/>
      <c r="C183" s="84"/>
      <c r="D183" s="485"/>
      <c r="E183" s="501"/>
      <c r="F183" s="486"/>
      <c r="G183" s="486"/>
      <c r="H183" s="417"/>
      <c r="I183" s="417"/>
      <c r="J183" s="417"/>
      <c r="K183" s="417"/>
      <c r="L183" s="417"/>
    </row>
    <row r="184" spans="1:12" ht="12" customHeight="1" x14ac:dyDescent="0.2">
      <c r="A184" s="530"/>
      <c r="B184" s="84"/>
      <c r="C184" s="84"/>
      <c r="D184" s="485"/>
      <c r="E184" s="501"/>
      <c r="F184" s="486"/>
      <c r="G184" s="486"/>
      <c r="H184" s="417"/>
      <c r="I184" s="417"/>
      <c r="J184" s="417"/>
      <c r="K184" s="417"/>
      <c r="L184" s="417"/>
    </row>
    <row r="185" spans="1:12" ht="12" customHeight="1" x14ac:dyDescent="0.2">
      <c r="A185" s="530"/>
      <c r="B185" s="84"/>
      <c r="C185" s="84"/>
      <c r="D185" s="485"/>
      <c r="E185" s="501"/>
      <c r="F185" s="486"/>
      <c r="G185" s="486"/>
      <c r="H185" s="417"/>
      <c r="I185" s="417"/>
      <c r="J185" s="417"/>
      <c r="K185" s="417"/>
      <c r="L185" s="417"/>
    </row>
    <row r="186" spans="1:12" ht="12" customHeight="1" x14ac:dyDescent="0.2">
      <c r="A186" s="530"/>
      <c r="B186" s="84"/>
      <c r="C186" s="84"/>
      <c r="D186" s="485"/>
      <c r="E186" s="501"/>
      <c r="F186" s="486"/>
      <c r="G186" s="486"/>
      <c r="H186" s="417"/>
      <c r="I186" s="417"/>
      <c r="J186" s="417"/>
      <c r="K186" s="417"/>
      <c r="L186" s="417"/>
    </row>
    <row r="187" spans="1:12" ht="12" customHeight="1" x14ac:dyDescent="0.2">
      <c r="A187" s="530"/>
      <c r="B187" s="84"/>
      <c r="C187" s="84"/>
      <c r="D187" s="485"/>
      <c r="E187" s="501"/>
      <c r="F187" s="486"/>
      <c r="G187" s="486"/>
      <c r="H187" s="417"/>
      <c r="I187" s="417"/>
      <c r="J187" s="417"/>
      <c r="K187" s="417"/>
      <c r="L187" s="417"/>
    </row>
    <row r="188" spans="1:12" ht="12" customHeight="1" x14ac:dyDescent="0.2">
      <c r="A188" s="530"/>
      <c r="B188" s="84"/>
      <c r="C188" s="84"/>
      <c r="D188" s="485"/>
      <c r="E188" s="501"/>
      <c r="F188" s="486"/>
      <c r="G188" s="486"/>
      <c r="H188" s="417"/>
      <c r="I188" s="417"/>
      <c r="J188" s="417"/>
      <c r="K188" s="417"/>
      <c r="L188" s="417"/>
    </row>
    <row r="189" spans="1:12" ht="12" customHeight="1" x14ac:dyDescent="0.2">
      <c r="A189" s="530"/>
      <c r="B189" s="84"/>
      <c r="C189" s="84"/>
      <c r="D189" s="485"/>
      <c r="E189" s="501"/>
      <c r="F189" s="486"/>
      <c r="G189" s="486"/>
      <c r="H189" s="417"/>
      <c r="I189" s="417"/>
      <c r="J189" s="417"/>
      <c r="K189" s="417"/>
      <c r="L189" s="417"/>
    </row>
    <row r="190" spans="1:12" ht="12" customHeight="1" x14ac:dyDescent="0.2">
      <c r="A190" s="528"/>
      <c r="B190" s="75"/>
      <c r="C190" s="75"/>
      <c r="D190" s="485"/>
      <c r="E190" s="501"/>
      <c r="F190" s="486"/>
      <c r="G190" s="486"/>
      <c r="H190" s="418"/>
      <c r="I190" s="418"/>
      <c r="J190" s="418"/>
      <c r="K190" s="418"/>
      <c r="L190" s="418"/>
    </row>
    <row r="191" spans="1:12" ht="12" customHeight="1" thickBot="1" x14ac:dyDescent="0.25">
      <c r="A191" s="529"/>
      <c r="B191" s="424"/>
      <c r="C191" s="425"/>
      <c r="D191" s="511"/>
      <c r="E191" s="501"/>
      <c r="F191" s="497"/>
      <c r="G191" s="497"/>
      <c r="H191" s="419"/>
      <c r="I191" s="419"/>
      <c r="J191" s="419"/>
      <c r="K191" s="419"/>
      <c r="L191" s="419"/>
    </row>
    <row r="192" spans="1:12" ht="15" thickBot="1" x14ac:dyDescent="0.25">
      <c r="D192" s="488">
        <f>SUM(D168:D191)</f>
        <v>1000</v>
      </c>
      <c r="E192" s="489">
        <f>SUM(E168:E191)</f>
        <v>1000</v>
      </c>
      <c r="F192" s="490"/>
      <c r="G192" s="490"/>
    </row>
    <row r="193" spans="1:12" ht="15" thickBot="1" x14ac:dyDescent="0.25">
      <c r="A193" s="414" t="s">
        <v>19</v>
      </c>
      <c r="B193" s="414" t="s">
        <v>20</v>
      </c>
      <c r="C193" s="414" t="s">
        <v>21</v>
      </c>
      <c r="D193" s="483" t="s">
        <v>22</v>
      </c>
      <c r="E193" s="484" t="s">
        <v>23</v>
      </c>
      <c r="F193" s="461" t="s">
        <v>24</v>
      </c>
      <c r="G193" s="461" t="s">
        <v>25</v>
      </c>
      <c r="H193" s="414" t="s">
        <v>26</v>
      </c>
      <c r="I193" s="414" t="s">
        <v>27</v>
      </c>
      <c r="J193" s="414" t="s">
        <v>28</v>
      </c>
      <c r="K193" s="414" t="s">
        <v>29</v>
      </c>
      <c r="L193" s="414" t="s">
        <v>30</v>
      </c>
    </row>
    <row r="194" spans="1:12" ht="12" customHeight="1" x14ac:dyDescent="0.2">
      <c r="A194" s="527" t="str">
        <f>A21</f>
        <v>Schools Activity - C130, ZK 110, K279</v>
      </c>
      <c r="B194" s="71"/>
      <c r="C194" s="71"/>
      <c r="D194" s="485"/>
      <c r="E194" s="501"/>
      <c r="F194" s="466"/>
      <c r="G194" s="466"/>
      <c r="H194" s="416"/>
      <c r="I194" s="416"/>
      <c r="J194" s="416"/>
      <c r="K194" s="416"/>
      <c r="L194" s="416"/>
    </row>
    <row r="195" spans="1:12" ht="12" customHeight="1" x14ac:dyDescent="0.2">
      <c r="A195" s="530"/>
      <c r="I195" s="417"/>
      <c r="J195" s="417"/>
      <c r="K195" s="417"/>
      <c r="L195" s="417"/>
    </row>
    <row r="196" spans="1:12" ht="12" customHeight="1" x14ac:dyDescent="0.2">
      <c r="A196" s="530"/>
      <c r="B196" s="84"/>
      <c r="C196" s="84"/>
      <c r="D196" s="485"/>
      <c r="E196" s="501"/>
      <c r="F196" s="486"/>
      <c r="G196" s="486"/>
      <c r="H196" s="417"/>
      <c r="I196" s="417"/>
      <c r="J196" s="417"/>
      <c r="K196" s="417"/>
      <c r="L196" s="417"/>
    </row>
    <row r="197" spans="1:12" ht="12" customHeight="1" x14ac:dyDescent="0.2">
      <c r="A197" s="530"/>
      <c r="B197" s="84"/>
      <c r="C197" s="84"/>
      <c r="D197" s="485"/>
      <c r="E197" s="501"/>
      <c r="F197" s="486"/>
      <c r="G197" s="486"/>
      <c r="H197" s="417"/>
      <c r="I197" s="417"/>
      <c r="J197" s="417"/>
      <c r="K197" s="417"/>
      <c r="L197" s="417"/>
    </row>
    <row r="198" spans="1:12" ht="12" customHeight="1" x14ac:dyDescent="0.2">
      <c r="A198" s="530"/>
      <c r="B198" s="84"/>
      <c r="C198" s="84"/>
      <c r="D198" s="485"/>
      <c r="E198" s="501"/>
      <c r="F198" s="486"/>
      <c r="G198" s="486"/>
      <c r="H198" s="417"/>
      <c r="I198" s="417"/>
      <c r="J198" s="417"/>
      <c r="K198" s="417"/>
      <c r="L198" s="417"/>
    </row>
    <row r="199" spans="1:12" ht="12" customHeight="1" x14ac:dyDescent="0.2">
      <c r="A199" s="530"/>
      <c r="B199" s="84"/>
      <c r="C199" s="84"/>
      <c r="D199" s="485"/>
      <c r="E199" s="501"/>
      <c r="F199" s="486"/>
      <c r="G199" s="486"/>
      <c r="H199" s="417"/>
      <c r="I199" s="417"/>
      <c r="J199" s="417"/>
      <c r="K199" s="417"/>
      <c r="L199" s="417"/>
    </row>
    <row r="200" spans="1:12" ht="12" customHeight="1" x14ac:dyDescent="0.2">
      <c r="A200" s="530"/>
      <c r="B200" s="84"/>
      <c r="C200" s="84"/>
      <c r="D200" s="485"/>
      <c r="E200" s="501"/>
      <c r="F200" s="486"/>
      <c r="G200" s="486"/>
      <c r="H200" s="417"/>
      <c r="I200" s="417"/>
      <c r="J200" s="417"/>
      <c r="K200" s="417"/>
      <c r="L200" s="417"/>
    </row>
    <row r="201" spans="1:12" ht="12" customHeight="1" x14ac:dyDescent="0.2">
      <c r="A201" s="530"/>
      <c r="B201" s="84"/>
      <c r="C201" s="84"/>
      <c r="D201" s="485"/>
      <c r="E201" s="501"/>
      <c r="F201" s="486"/>
      <c r="G201" s="486"/>
      <c r="H201" s="417"/>
      <c r="I201" s="417"/>
      <c r="J201" s="417"/>
      <c r="K201" s="417"/>
      <c r="L201" s="417"/>
    </row>
    <row r="202" spans="1:12" ht="12" customHeight="1" x14ac:dyDescent="0.2">
      <c r="A202" s="530"/>
      <c r="B202" s="84"/>
      <c r="C202" s="84"/>
      <c r="D202" s="485"/>
      <c r="E202" s="501"/>
      <c r="F202" s="486"/>
      <c r="G202" s="486"/>
      <c r="H202" s="417"/>
      <c r="I202" s="417"/>
      <c r="J202" s="417"/>
      <c r="K202" s="417"/>
      <c r="L202" s="417"/>
    </row>
    <row r="203" spans="1:12" ht="12" customHeight="1" x14ac:dyDescent="0.2">
      <c r="A203" s="530"/>
      <c r="B203" s="84"/>
      <c r="C203" s="84"/>
      <c r="D203" s="485"/>
      <c r="E203" s="501"/>
      <c r="F203" s="486"/>
      <c r="G203" s="486"/>
      <c r="H203" s="417"/>
      <c r="I203" s="417"/>
      <c r="J203" s="417"/>
      <c r="K203" s="417"/>
      <c r="L203" s="417"/>
    </row>
    <row r="204" spans="1:12" ht="12" customHeight="1" x14ac:dyDescent="0.2">
      <c r="A204" s="530"/>
      <c r="B204" s="84"/>
      <c r="C204" s="84"/>
      <c r="D204" s="485"/>
      <c r="E204" s="501"/>
      <c r="F204" s="486"/>
      <c r="G204" s="486"/>
      <c r="H204" s="417"/>
      <c r="I204" s="417"/>
      <c r="J204" s="417"/>
      <c r="K204" s="417"/>
      <c r="L204" s="417"/>
    </row>
    <row r="205" spans="1:12" ht="12" customHeight="1" x14ac:dyDescent="0.2">
      <c r="A205" s="530"/>
      <c r="B205" s="84"/>
      <c r="C205" s="84"/>
      <c r="D205" s="485"/>
      <c r="E205" s="501"/>
      <c r="F205" s="486"/>
      <c r="G205" s="486"/>
      <c r="H205" s="417"/>
      <c r="I205" s="417"/>
      <c r="J205" s="417"/>
      <c r="K205" s="417"/>
      <c r="L205" s="417"/>
    </row>
    <row r="206" spans="1:12" ht="12" customHeight="1" x14ac:dyDescent="0.2">
      <c r="A206" s="530"/>
      <c r="B206" s="84"/>
      <c r="C206" s="84"/>
      <c r="D206" s="485"/>
      <c r="E206" s="501"/>
      <c r="F206" s="486"/>
      <c r="G206" s="486"/>
      <c r="H206" s="417"/>
      <c r="I206" s="417"/>
      <c r="J206" s="417"/>
      <c r="K206" s="417"/>
      <c r="L206" s="417"/>
    </row>
    <row r="207" spans="1:12" ht="12" customHeight="1" x14ac:dyDescent="0.2">
      <c r="A207" s="530"/>
      <c r="B207" s="84"/>
      <c r="C207" s="84"/>
      <c r="D207" s="485"/>
      <c r="E207" s="501"/>
      <c r="F207" s="486"/>
      <c r="G207" s="486"/>
      <c r="H207" s="417"/>
      <c r="I207" s="417"/>
      <c r="J207" s="417"/>
      <c r="K207" s="417"/>
      <c r="L207" s="417"/>
    </row>
    <row r="208" spans="1:12" ht="12" customHeight="1" x14ac:dyDescent="0.2">
      <c r="A208" s="530"/>
      <c r="B208" s="84"/>
      <c r="C208" s="84"/>
      <c r="D208" s="485"/>
      <c r="E208" s="501"/>
      <c r="F208" s="486"/>
      <c r="G208" s="486"/>
      <c r="H208" s="417"/>
      <c r="I208" s="417"/>
      <c r="J208" s="417"/>
      <c r="K208" s="417"/>
      <c r="L208" s="417"/>
    </row>
    <row r="209" spans="1:12" ht="12" customHeight="1" x14ac:dyDescent="0.2">
      <c r="A209" s="530"/>
      <c r="B209" s="84"/>
      <c r="C209" s="84"/>
      <c r="D209" s="485"/>
      <c r="E209" s="501"/>
      <c r="F209" s="486"/>
      <c r="G209" s="486"/>
      <c r="H209" s="417"/>
      <c r="I209" s="417"/>
      <c r="J209" s="417"/>
      <c r="K209" s="417"/>
      <c r="L209" s="417"/>
    </row>
    <row r="210" spans="1:12" ht="12" customHeight="1" x14ac:dyDescent="0.2">
      <c r="A210" s="530"/>
      <c r="B210" s="84"/>
      <c r="C210" s="84"/>
      <c r="D210" s="485"/>
      <c r="E210" s="501"/>
      <c r="F210" s="486"/>
      <c r="G210" s="486"/>
      <c r="H210" s="417"/>
      <c r="I210" s="417"/>
      <c r="J210" s="417"/>
      <c r="K210" s="417"/>
      <c r="L210" s="417"/>
    </row>
    <row r="211" spans="1:12" ht="12" customHeight="1" x14ac:dyDescent="0.2">
      <c r="A211" s="530"/>
      <c r="B211" s="84"/>
      <c r="C211" s="84"/>
      <c r="D211" s="485"/>
      <c r="E211" s="501"/>
      <c r="F211" s="486"/>
      <c r="G211" s="486"/>
      <c r="H211" s="417"/>
      <c r="I211" s="417"/>
      <c r="J211" s="417"/>
      <c r="K211" s="417"/>
      <c r="L211" s="417"/>
    </row>
    <row r="212" spans="1:12" ht="12" customHeight="1" x14ac:dyDescent="0.2">
      <c r="A212" s="530"/>
      <c r="B212" s="84"/>
      <c r="C212" s="84"/>
      <c r="D212" s="485"/>
      <c r="E212" s="501"/>
      <c r="F212" s="486"/>
      <c r="G212" s="486"/>
      <c r="H212" s="417"/>
      <c r="I212" s="417"/>
      <c r="J212" s="417"/>
      <c r="K212" s="417"/>
      <c r="L212" s="417"/>
    </row>
    <row r="213" spans="1:12" ht="12" customHeight="1" x14ac:dyDescent="0.2">
      <c r="A213" s="530"/>
      <c r="B213" s="84"/>
      <c r="C213" s="84"/>
      <c r="D213" s="485"/>
      <c r="E213" s="501"/>
      <c r="F213" s="486"/>
      <c r="G213" s="486"/>
      <c r="H213" s="417"/>
      <c r="I213" s="417"/>
      <c r="J213" s="417"/>
      <c r="K213" s="417"/>
      <c r="L213" s="417"/>
    </row>
    <row r="214" spans="1:12" ht="12" customHeight="1" x14ac:dyDescent="0.2">
      <c r="A214" s="530"/>
      <c r="B214" s="84"/>
      <c r="C214" s="84"/>
      <c r="D214" s="485"/>
      <c r="E214" s="501"/>
      <c r="F214" s="486"/>
      <c r="G214" s="486"/>
      <c r="H214" s="417"/>
      <c r="I214" s="417"/>
      <c r="J214" s="417"/>
      <c r="K214" s="417"/>
      <c r="L214" s="417"/>
    </row>
    <row r="215" spans="1:12" ht="12" customHeight="1" x14ac:dyDescent="0.2">
      <c r="A215" s="530"/>
      <c r="B215" s="84"/>
      <c r="C215" s="84"/>
      <c r="D215" s="485"/>
      <c r="E215" s="501"/>
      <c r="F215" s="486"/>
      <c r="G215" s="486"/>
      <c r="H215" s="417"/>
      <c r="I215" s="417"/>
      <c r="J215" s="417"/>
      <c r="K215" s="417"/>
      <c r="L215" s="417"/>
    </row>
    <row r="216" spans="1:12" ht="12" customHeight="1" x14ac:dyDescent="0.2">
      <c r="A216" s="528"/>
      <c r="B216" s="75"/>
      <c r="C216" s="75"/>
      <c r="D216" s="485"/>
      <c r="E216" s="501"/>
      <c r="F216" s="486"/>
      <c r="G216" s="486"/>
      <c r="H216" s="418"/>
      <c r="I216" s="418"/>
      <c r="J216" s="418"/>
      <c r="K216" s="418"/>
      <c r="L216" s="418"/>
    </row>
    <row r="217" spans="1:12" ht="12" customHeight="1" thickBot="1" x14ac:dyDescent="0.25">
      <c r="A217" s="529"/>
      <c r="B217" s="424"/>
      <c r="C217" s="425"/>
      <c r="D217" s="511"/>
      <c r="E217" s="501"/>
      <c r="F217" s="497"/>
      <c r="G217" s="497"/>
      <c r="H217" s="419"/>
      <c r="I217" s="419"/>
      <c r="J217" s="419"/>
      <c r="K217" s="419"/>
      <c r="L217" s="419"/>
    </row>
    <row r="218" spans="1:12" ht="15" thickBot="1" x14ac:dyDescent="0.25">
      <c r="D218" s="488">
        <f>SUM(D194:D217)</f>
        <v>0</v>
      </c>
      <c r="E218" s="489">
        <f>SUM(E194:E217)</f>
        <v>0</v>
      </c>
      <c r="F218" s="490"/>
      <c r="G218" s="490"/>
    </row>
    <row r="219" spans="1:12" ht="15" thickBot="1" x14ac:dyDescent="0.25"/>
    <row r="220" spans="1:12" ht="15" thickBot="1" x14ac:dyDescent="0.25">
      <c r="A220" s="414" t="s">
        <v>19</v>
      </c>
      <c r="B220" s="414" t="s">
        <v>20</v>
      </c>
      <c r="C220" s="414" t="s">
        <v>21</v>
      </c>
      <c r="D220" s="483" t="s">
        <v>22</v>
      </c>
      <c r="E220" s="484" t="s">
        <v>23</v>
      </c>
      <c r="F220" s="461" t="s">
        <v>24</v>
      </c>
      <c r="G220" s="461" t="s">
        <v>25</v>
      </c>
      <c r="H220" s="414" t="s">
        <v>26</v>
      </c>
      <c r="I220" s="414" t="s">
        <v>27</v>
      </c>
      <c r="J220" s="414" t="s">
        <v>28</v>
      </c>
      <c r="K220" s="414" t="s">
        <v>29</v>
      </c>
      <c r="L220" s="414" t="s">
        <v>30</v>
      </c>
    </row>
    <row r="221" spans="1:12" ht="12" customHeight="1" x14ac:dyDescent="0.2">
      <c r="A221" s="527" t="str">
        <f>A22</f>
        <v>Filming - C130, ZK109, K159</v>
      </c>
      <c r="B221" s="71"/>
      <c r="C221" s="71"/>
      <c r="D221" s="485"/>
      <c r="E221" s="501"/>
      <c r="F221" s="466"/>
      <c r="G221" s="466"/>
      <c r="H221" s="416"/>
      <c r="I221" s="416"/>
      <c r="J221" s="416"/>
      <c r="K221" s="416"/>
      <c r="L221" s="416"/>
    </row>
    <row r="222" spans="1:12" ht="12" customHeight="1" x14ac:dyDescent="0.2">
      <c r="A222" s="530"/>
      <c r="B222" s="84"/>
      <c r="C222" s="84"/>
      <c r="D222" s="485"/>
      <c r="E222" s="501"/>
      <c r="F222" s="486"/>
      <c r="G222" s="486"/>
      <c r="H222" s="417"/>
      <c r="I222" s="417"/>
      <c r="J222" s="417"/>
      <c r="K222" s="417"/>
      <c r="L222" s="417"/>
    </row>
    <row r="223" spans="1:12" ht="12" customHeight="1" x14ac:dyDescent="0.2">
      <c r="A223" s="530"/>
      <c r="B223" s="84"/>
      <c r="C223" s="84"/>
      <c r="D223" s="485"/>
      <c r="E223" s="501"/>
      <c r="F223" s="486"/>
      <c r="G223" s="486"/>
      <c r="H223" s="417"/>
      <c r="I223" s="417"/>
      <c r="J223" s="417"/>
      <c r="K223" s="417"/>
      <c r="L223" s="417"/>
    </row>
    <row r="224" spans="1:12" ht="12" customHeight="1" x14ac:dyDescent="0.2">
      <c r="A224" s="530"/>
      <c r="B224" s="84"/>
      <c r="C224" s="84"/>
      <c r="D224" s="485"/>
      <c r="E224" s="501"/>
      <c r="F224" s="486"/>
      <c r="G224" s="486"/>
      <c r="H224" s="417"/>
      <c r="I224" s="417"/>
      <c r="J224" s="417"/>
      <c r="K224" s="417"/>
      <c r="L224" s="417"/>
    </row>
    <row r="225" spans="1:12" ht="12" customHeight="1" x14ac:dyDescent="0.2">
      <c r="A225" s="530"/>
      <c r="B225" s="84"/>
      <c r="C225" s="84"/>
      <c r="D225" s="485"/>
      <c r="E225" s="501"/>
      <c r="F225" s="486"/>
      <c r="G225" s="486"/>
      <c r="H225" s="417"/>
      <c r="I225" s="417"/>
      <c r="J225" s="417"/>
      <c r="K225" s="417"/>
      <c r="L225" s="417"/>
    </row>
    <row r="226" spans="1:12" ht="12" customHeight="1" x14ac:dyDescent="0.2">
      <c r="A226" s="530"/>
      <c r="B226" s="84"/>
      <c r="C226" s="84"/>
      <c r="D226" s="485"/>
      <c r="E226" s="501"/>
      <c r="F226" s="486"/>
      <c r="G226" s="486"/>
      <c r="H226" s="417"/>
      <c r="I226" s="417"/>
      <c r="J226" s="417"/>
      <c r="K226" s="417"/>
      <c r="L226" s="417"/>
    </row>
    <row r="227" spans="1:12" ht="12" customHeight="1" x14ac:dyDescent="0.2">
      <c r="A227" s="530"/>
      <c r="B227" s="84"/>
      <c r="C227" s="84"/>
      <c r="D227" s="485"/>
      <c r="E227" s="501"/>
      <c r="F227" s="486"/>
      <c r="G227" s="486"/>
      <c r="H227" s="417"/>
      <c r="I227" s="417"/>
      <c r="J227" s="417"/>
      <c r="K227" s="417"/>
      <c r="L227" s="417"/>
    </row>
    <row r="228" spans="1:12" ht="12" customHeight="1" x14ac:dyDescent="0.2">
      <c r="A228" s="530"/>
      <c r="B228" s="84"/>
      <c r="C228" s="84"/>
      <c r="D228" s="485"/>
      <c r="E228" s="501"/>
      <c r="F228" s="486"/>
      <c r="G228" s="486"/>
      <c r="H228" s="417"/>
      <c r="I228" s="417"/>
      <c r="J228" s="417"/>
      <c r="K228" s="417"/>
      <c r="L228" s="417"/>
    </row>
    <row r="229" spans="1:12" ht="12" customHeight="1" x14ac:dyDescent="0.2">
      <c r="A229" s="530"/>
      <c r="B229" s="84"/>
      <c r="C229" s="84"/>
      <c r="D229" s="485"/>
      <c r="E229" s="501"/>
      <c r="F229" s="486"/>
      <c r="G229" s="486"/>
      <c r="H229" s="417"/>
      <c r="I229" s="417"/>
      <c r="J229" s="417"/>
      <c r="K229" s="417"/>
      <c r="L229" s="417"/>
    </row>
    <row r="230" spans="1:12" ht="12" customHeight="1" x14ac:dyDescent="0.2">
      <c r="A230" s="530"/>
      <c r="B230" s="84"/>
      <c r="C230" s="84"/>
      <c r="D230" s="485"/>
      <c r="E230" s="501"/>
      <c r="F230" s="486"/>
      <c r="G230" s="486"/>
      <c r="H230" s="417"/>
      <c r="I230" s="417"/>
      <c r="J230" s="417"/>
      <c r="K230" s="417"/>
      <c r="L230" s="417"/>
    </row>
    <row r="231" spans="1:12" ht="12" customHeight="1" x14ac:dyDescent="0.2">
      <c r="A231" s="530"/>
      <c r="B231" s="84"/>
      <c r="C231" s="84"/>
      <c r="D231" s="485"/>
      <c r="E231" s="501"/>
      <c r="F231" s="486"/>
      <c r="G231" s="486"/>
      <c r="H231" s="417"/>
      <c r="I231" s="417"/>
      <c r="J231" s="417"/>
      <c r="K231" s="417"/>
      <c r="L231" s="417"/>
    </row>
    <row r="232" spans="1:12" ht="12" customHeight="1" x14ac:dyDescent="0.2">
      <c r="A232" s="528"/>
      <c r="B232" s="75"/>
      <c r="C232" s="75"/>
      <c r="D232" s="485"/>
      <c r="E232" s="501"/>
      <c r="F232" s="486"/>
      <c r="G232" s="486"/>
      <c r="H232" s="418"/>
      <c r="I232" s="418"/>
      <c r="J232" s="418"/>
      <c r="K232" s="418"/>
      <c r="L232" s="418"/>
    </row>
    <row r="233" spans="1:12" ht="12" customHeight="1" thickBot="1" x14ac:dyDescent="0.25">
      <c r="A233" s="529"/>
      <c r="B233" s="424"/>
      <c r="C233" s="425"/>
      <c r="D233" s="511"/>
      <c r="E233" s="501"/>
      <c r="F233" s="497"/>
      <c r="G233" s="497"/>
      <c r="H233" s="419"/>
      <c r="I233" s="419"/>
      <c r="J233" s="419"/>
      <c r="K233" s="419"/>
      <c r="L233" s="419"/>
    </row>
    <row r="234" spans="1:12" ht="15" thickBot="1" x14ac:dyDescent="0.25">
      <c r="D234" s="488">
        <f>SUM(D221:D233)</f>
        <v>0</v>
      </c>
      <c r="E234" s="489">
        <f>SUM(E221:E233)</f>
        <v>0</v>
      </c>
      <c r="F234" s="490"/>
      <c r="G234" s="490"/>
    </row>
    <row r="237" spans="1:12" ht="15" thickBot="1" x14ac:dyDescent="0.25"/>
    <row r="238" spans="1:12" ht="15" thickBot="1" x14ac:dyDescent="0.25">
      <c r="B238" s="452"/>
      <c r="C238" s="453" t="s">
        <v>31</v>
      </c>
      <c r="D238" s="514">
        <f>SUM(D44+D60+D73+D93+D119+D137+D152+D165+D192+D234)</f>
        <v>27900</v>
      </c>
      <c r="E238" s="512">
        <f>SUM(E44+E60+E73+E93+E119+E137+E152+E165+E192+E234)</f>
        <v>27588</v>
      </c>
    </row>
    <row r="239" spans="1:12" ht="15" thickBot="1" x14ac:dyDescent="0.25">
      <c r="D239" s="513"/>
    </row>
    <row r="240" spans="1:12" ht="15" thickBot="1" x14ac:dyDescent="0.25">
      <c r="B240" s="452"/>
      <c r="C240" s="453" t="s">
        <v>32</v>
      </c>
      <c r="D240" s="514">
        <f>D31</f>
        <v>0</v>
      </c>
    </row>
  </sheetData>
  <mergeCells count="28">
    <mergeCell ref="A22:C22"/>
    <mergeCell ref="A168:A191"/>
    <mergeCell ref="A221:A233"/>
    <mergeCell ref="A13:C13"/>
    <mergeCell ref="A14:C14"/>
    <mergeCell ref="A15:C15"/>
    <mergeCell ref="A194:A217"/>
    <mergeCell ref="B1:C1"/>
    <mergeCell ref="B3:C3"/>
    <mergeCell ref="B7:C7"/>
    <mergeCell ref="B5:C5"/>
    <mergeCell ref="A10:C10"/>
    <mergeCell ref="A12:C12"/>
    <mergeCell ref="F31:H31"/>
    <mergeCell ref="A76:A92"/>
    <mergeCell ref="A155:A164"/>
    <mergeCell ref="A47:A59"/>
    <mergeCell ref="A63:A72"/>
    <mergeCell ref="A96:A118"/>
    <mergeCell ref="A122:A136"/>
    <mergeCell ref="A140:A151"/>
    <mergeCell ref="A34:A43"/>
    <mergeCell ref="B25:C26"/>
    <mergeCell ref="A16:C16"/>
    <mergeCell ref="A17:C17"/>
    <mergeCell ref="A18:C18"/>
    <mergeCell ref="A19:C19"/>
    <mergeCell ref="A20:C20"/>
  </mergeCells>
  <phoneticPr fontId="3"/>
  <conditionalFormatting sqref="D29:E29">
    <cfRule type="cellIs" dxfId="11" priority="4" stopIfTrue="1" operator="lessThan">
      <formula>0</formula>
    </cfRule>
  </conditionalFormatting>
  <conditionalFormatting sqref="D24:E25">
    <cfRule type="cellIs" dxfId="10" priority="3" stopIfTrue="1" operator="lessThan">
      <formula>0</formula>
    </cfRule>
  </conditionalFormatting>
  <conditionalFormatting sqref="D31:E31">
    <cfRule type="cellIs" dxfId="9" priority="2" stopIfTrue="1" operator="lessThan">
      <formula>0</formula>
    </cfRule>
  </conditionalFormatting>
  <conditionalFormatting sqref="D28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1" t="str">
        <f>'Event Budget Summary'!B1:C1</f>
        <v>Royal Ballet - HNT</v>
      </c>
      <c r="C1" s="622"/>
      <c r="D1" s="622"/>
      <c r="E1" s="622"/>
      <c r="F1" s="622"/>
      <c r="G1" s="622"/>
      <c r="H1" s="622"/>
      <c r="I1" s="623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1" t="str">
        <f>'Event Budget Summary'!B3:C3</f>
        <v>16th September</v>
      </c>
      <c r="C3" s="622"/>
      <c r="D3" s="622"/>
      <c r="E3" s="622"/>
      <c r="F3" s="622"/>
      <c r="G3" s="622"/>
      <c r="H3" s="622"/>
      <c r="I3" s="623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1" t="str">
        <f>'Event Budget Summary'!B5:C5</f>
        <v>Niccy Hallifax</v>
      </c>
      <c r="C5" s="622"/>
      <c r="D5" s="622"/>
      <c r="E5" s="622"/>
      <c r="F5" s="622"/>
      <c r="G5" s="622"/>
      <c r="H5" s="622"/>
      <c r="I5" s="623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1" t="str">
        <f>'Event Budget Summary'!B7:C7</f>
        <v>Hull 2017</v>
      </c>
      <c r="C7" s="622"/>
      <c r="D7" s="622"/>
      <c r="E7" s="622"/>
      <c r="F7" s="622"/>
      <c r="G7" s="622"/>
      <c r="H7" s="622"/>
      <c r="I7" s="623"/>
      <c r="J7" s="228"/>
      <c r="K7" s="228"/>
      <c r="L7" s="228"/>
      <c r="M7" s="228"/>
    </row>
    <row r="8" spans="1:13" ht="15" thickBot="1" x14ac:dyDescent="0.25"/>
    <row r="9" spans="1:13" x14ac:dyDescent="0.2">
      <c r="A9" s="568" t="s">
        <v>60</v>
      </c>
      <c r="B9" s="629" t="s">
        <v>61</v>
      </c>
      <c r="C9" s="630" t="s">
        <v>117</v>
      </c>
      <c r="D9" s="631" t="s">
        <v>149</v>
      </c>
      <c r="E9" s="632"/>
      <c r="F9" s="632"/>
      <c r="G9" s="632"/>
      <c r="H9" s="633"/>
      <c r="I9" s="624" t="s">
        <v>150</v>
      </c>
      <c r="J9" s="625"/>
      <c r="K9" s="625"/>
      <c r="L9" s="625"/>
      <c r="M9" s="626"/>
    </row>
    <row r="10" spans="1:13" x14ac:dyDescent="0.2">
      <c r="A10" s="569"/>
      <c r="B10" s="627"/>
      <c r="C10" s="617"/>
      <c r="D10" s="619" t="s">
        <v>151</v>
      </c>
      <c r="E10" s="576"/>
      <c r="F10" s="576"/>
      <c r="G10" s="576"/>
      <c r="H10" s="620"/>
      <c r="I10" s="569" t="s">
        <v>152</v>
      </c>
      <c r="J10" s="627" t="s">
        <v>153</v>
      </c>
      <c r="K10" s="627" t="s">
        <v>154</v>
      </c>
      <c r="L10" s="627" t="s">
        <v>155</v>
      </c>
      <c r="M10" s="617" t="s">
        <v>156</v>
      </c>
    </row>
    <row r="11" spans="1:13" ht="15" thickBot="1" x14ac:dyDescent="0.25">
      <c r="A11" s="570"/>
      <c r="B11" s="628"/>
      <c r="C11" s="618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0"/>
      <c r="J11" s="628"/>
      <c r="K11" s="628"/>
      <c r="L11" s="628"/>
      <c r="M11" s="618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34">
        <f>SUM(D12:D57)</f>
        <v>0</v>
      </c>
      <c r="E61" s="634"/>
      <c r="F61" s="236"/>
      <c r="G61" s="607" t="s">
        <v>162</v>
      </c>
      <c r="H61" s="607"/>
      <c r="I61" s="607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34">
        <f>SUM(E12:E57)</f>
        <v>0</v>
      </c>
      <c r="E62" s="634"/>
      <c r="F62" s="236"/>
      <c r="G62" s="607" t="s">
        <v>162</v>
      </c>
      <c r="H62" s="607"/>
      <c r="I62" s="607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34">
        <f>SUM(F12:F57)</f>
        <v>0</v>
      </c>
      <c r="E63" s="634"/>
      <c r="F63" s="236"/>
      <c r="G63" s="607" t="s">
        <v>162</v>
      </c>
      <c r="H63" s="607"/>
      <c r="I63" s="607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34">
        <f>SUM(G12:G57)</f>
        <v>0</v>
      </c>
      <c r="E64" s="634"/>
      <c r="F64" s="236"/>
      <c r="G64" s="607" t="s">
        <v>162</v>
      </c>
      <c r="H64" s="607"/>
      <c r="I64" s="607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34">
        <f>SUM(H12:H57)</f>
        <v>0</v>
      </c>
      <c r="E65" s="634"/>
      <c r="F65" s="236"/>
      <c r="G65" s="607" t="s">
        <v>162</v>
      </c>
      <c r="H65" s="607"/>
      <c r="I65" s="607"/>
    </row>
  </sheetData>
  <mergeCells count="25"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  <mergeCell ref="A9:A11"/>
    <mergeCell ref="B9:B11"/>
    <mergeCell ref="C9:C11"/>
    <mergeCell ref="L10:L11"/>
    <mergeCell ref="D9:H9"/>
    <mergeCell ref="K10:K11"/>
    <mergeCell ref="M10:M11"/>
    <mergeCell ref="D10:H10"/>
    <mergeCell ref="B1:I1"/>
    <mergeCell ref="B3:I3"/>
    <mergeCell ref="B5:I5"/>
    <mergeCell ref="B7:I7"/>
    <mergeCell ref="I9:M9"/>
    <mergeCell ref="J10:J11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activeCell="G49" sqref="G49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40" t="str">
        <f>'Event Budget Summary'!B3:C3</f>
        <v>16th September</v>
      </c>
      <c r="C1" s="541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42" t="str">
        <f>'Event Budget Summary'!B5:C5</f>
        <v>Niccy Hallifax</v>
      </c>
      <c r="C3" s="541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42" t="str">
        <f>'Event Budget Summary'!B7:C7</f>
        <v>Hull 2017</v>
      </c>
      <c r="C5" s="541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43" t="s">
        <v>33</v>
      </c>
      <c r="B8" s="544"/>
      <c r="C8" s="545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22" t="s">
        <v>34</v>
      </c>
      <c r="B10" s="523"/>
      <c r="C10" s="524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35" t="s">
        <v>35</v>
      </c>
      <c r="B11" s="536"/>
      <c r="C11" s="537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35" t="s">
        <v>36</v>
      </c>
      <c r="B12" s="536"/>
      <c r="C12" s="537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35" t="s">
        <v>37</v>
      </c>
      <c r="B13" s="536"/>
      <c r="C13" s="537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35" t="s">
        <v>38</v>
      </c>
      <c r="B14" s="536"/>
      <c r="C14" s="537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35" t="s">
        <v>39</v>
      </c>
      <c r="B15" s="536"/>
      <c r="C15" s="537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35" t="s">
        <v>40</v>
      </c>
      <c r="B16" s="536"/>
      <c r="C16" s="537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46" t="s">
        <v>12</v>
      </c>
      <c r="B17" s="547"/>
      <c r="C17" s="548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31" t="s">
        <v>13</v>
      </c>
      <c r="C20" s="532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33"/>
      <c r="C21" s="534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49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50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50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50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50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50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50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51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51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52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49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50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50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50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50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50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51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51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51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52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49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51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51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51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51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51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51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51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51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52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49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51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51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51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51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51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51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51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51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52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49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50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50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50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50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50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51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51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51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52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49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51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51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51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51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51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51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51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51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52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49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50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50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50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50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50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51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51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51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52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49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50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50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50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50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50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50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50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51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52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  <mergeCell ref="A12:C12"/>
    <mergeCell ref="A11:C11"/>
    <mergeCell ref="B1:C1"/>
    <mergeCell ref="B3:C3"/>
    <mergeCell ref="B5:C5"/>
    <mergeCell ref="A8:C8"/>
    <mergeCell ref="A10:C10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40" t="str">
        <f>'Event Budget Summary'!B3:C3</f>
        <v>16th September</v>
      </c>
      <c r="C1" s="541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42" t="str">
        <f>'Event Budget Summary'!B5:C5</f>
        <v>Niccy Hallifax</v>
      </c>
      <c r="C3" s="541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42" t="str">
        <f>'Event Budget Summary'!B7:C7</f>
        <v>Hull 2017</v>
      </c>
      <c r="C5" s="541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53" t="s">
        <v>46</v>
      </c>
      <c r="B10" s="554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5" t="s">
        <v>47</v>
      </c>
      <c r="B11" s="556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5" t="s">
        <v>48</v>
      </c>
      <c r="B12" s="556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5" t="s">
        <v>49</v>
      </c>
      <c r="B13" s="556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5" t="s">
        <v>50</v>
      </c>
      <c r="B14" s="556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5" t="s">
        <v>51</v>
      </c>
      <c r="B15" s="556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5" t="s">
        <v>52</v>
      </c>
      <c r="B16" s="556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7" t="s">
        <v>53</v>
      </c>
      <c r="B17" s="558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31" t="s">
        <v>13</v>
      </c>
      <c r="C20" s="532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33"/>
      <c r="C21" s="534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49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50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50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50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50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50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50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51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51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52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49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50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50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50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50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50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51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51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51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52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49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51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51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51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51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51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51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51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51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52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49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51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51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51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51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51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51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51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51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52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49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50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50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50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50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50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51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51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51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52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49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51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51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51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51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51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51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51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51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52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49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50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50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50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50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50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51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51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51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52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49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50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50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50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50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50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50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50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51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52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A117:A126"/>
    <mergeCell ref="A39:A48"/>
    <mergeCell ref="A52:A61"/>
    <mergeCell ref="A65:A74"/>
    <mergeCell ref="A78:A87"/>
    <mergeCell ref="A91:A100"/>
    <mergeCell ref="A104:A113"/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40" t="str">
        <f>'Event Budget Summary'!B3:C3</f>
        <v>16th September</v>
      </c>
      <c r="C1" s="541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42" t="str">
        <f>'Event Budget Summary'!B5:C5</f>
        <v>Niccy Hallifax</v>
      </c>
      <c r="C3" s="541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42" t="str">
        <f>'Event Budget Summary'!B7:C7</f>
        <v>Hull 2017</v>
      </c>
      <c r="C5" s="541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43" t="s">
        <v>54</v>
      </c>
      <c r="B8" s="544"/>
      <c r="C8" s="544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22" t="s">
        <v>170</v>
      </c>
      <c r="B10" s="523"/>
      <c r="C10" s="523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35" t="s">
        <v>35</v>
      </c>
      <c r="B11" s="536"/>
      <c r="C11" s="536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35" t="s">
        <v>36</v>
      </c>
      <c r="B12" s="536"/>
      <c r="C12" s="536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35" t="s">
        <v>37</v>
      </c>
      <c r="B13" s="536"/>
      <c r="C13" s="536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35" t="s">
        <v>38</v>
      </c>
      <c r="B14" s="536"/>
      <c r="C14" s="536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35" t="s">
        <v>39</v>
      </c>
      <c r="B15" s="536"/>
      <c r="C15" s="536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35" t="s">
        <v>40</v>
      </c>
      <c r="B16" s="536"/>
      <c r="C16" s="536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46" t="s">
        <v>12</v>
      </c>
      <c r="B17" s="547"/>
      <c r="C17" s="547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49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51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51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51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51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51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51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51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51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51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51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51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51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51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51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51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51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51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51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52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49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51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51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51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51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51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51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51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51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52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49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51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51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51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51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51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51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51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51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52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49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51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51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51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51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51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51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51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51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52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49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51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51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51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51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51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51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51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51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52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49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51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51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51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51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51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51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51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51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52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49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50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51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51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51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51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51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51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51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52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49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51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51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51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51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51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51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51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51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52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3:C13"/>
    <mergeCell ref="A14:C14"/>
    <mergeCell ref="A101:A110"/>
    <mergeCell ref="A114:A123"/>
    <mergeCell ref="A15:C15"/>
    <mergeCell ref="A16:C16"/>
    <mergeCell ref="A17:C17"/>
    <mergeCell ref="A127:A136"/>
    <mergeCell ref="A26:A45"/>
    <mergeCell ref="A49:A58"/>
    <mergeCell ref="A62:A71"/>
    <mergeCell ref="A75:A84"/>
    <mergeCell ref="A88:A97"/>
    <mergeCell ref="A11:C11"/>
    <mergeCell ref="A12:C12"/>
    <mergeCell ref="B1:C1"/>
    <mergeCell ref="B3:C3"/>
    <mergeCell ref="B5:C5"/>
    <mergeCell ref="A8:C8"/>
    <mergeCell ref="A10:C10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40" t="str">
        <f>'Event Budget Summary'!B3:C3</f>
        <v>16th September</v>
      </c>
      <c r="C1" s="541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42" t="str">
        <f>'Event Budget Summary'!B5:C5</f>
        <v>Niccy Hallifax</v>
      </c>
      <c r="C3" s="541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42" t="str">
        <f>'Event Budget Summary'!B7:C7</f>
        <v>Hull 2017</v>
      </c>
      <c r="C5" s="541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43" t="s">
        <v>54</v>
      </c>
      <c r="B8" s="544"/>
      <c r="C8" s="544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22" t="s">
        <v>34</v>
      </c>
      <c r="B10" s="523"/>
      <c r="C10" s="523"/>
      <c r="D10" s="363">
        <f>G59</f>
        <v>0</v>
      </c>
      <c r="F10" s="364"/>
      <c r="G10" s="364"/>
      <c r="H10" s="365"/>
    </row>
    <row r="11" spans="1:8" ht="15" customHeight="1" x14ac:dyDescent="0.2">
      <c r="A11" s="535" t="s">
        <v>35</v>
      </c>
      <c r="B11" s="536"/>
      <c r="C11" s="536"/>
      <c r="D11" s="366">
        <f>G72</f>
        <v>0</v>
      </c>
      <c r="F11" s="364"/>
      <c r="G11" s="364"/>
      <c r="H11" s="367"/>
    </row>
    <row r="12" spans="1:8" ht="15" customHeight="1" x14ac:dyDescent="0.2">
      <c r="A12" s="535" t="s">
        <v>36</v>
      </c>
      <c r="B12" s="536"/>
      <c r="C12" s="536"/>
      <c r="D12" s="366">
        <f>G85</f>
        <v>0</v>
      </c>
      <c r="F12" s="364"/>
      <c r="G12" s="364"/>
      <c r="H12" s="368"/>
    </row>
    <row r="13" spans="1:8" ht="15" customHeight="1" x14ac:dyDescent="0.2">
      <c r="A13" s="535" t="s">
        <v>37</v>
      </c>
      <c r="B13" s="536"/>
      <c r="C13" s="536"/>
      <c r="D13" s="366">
        <f>G98</f>
        <v>0</v>
      </c>
      <c r="F13" s="364"/>
      <c r="G13" s="364"/>
      <c r="H13" s="368"/>
    </row>
    <row r="14" spans="1:8" ht="15" customHeight="1" x14ac:dyDescent="0.2">
      <c r="A14" s="535" t="s">
        <v>38</v>
      </c>
      <c r="B14" s="536"/>
      <c r="C14" s="536"/>
      <c r="D14" s="366">
        <f>G111</f>
        <v>0</v>
      </c>
      <c r="F14" s="364"/>
      <c r="G14" s="364"/>
      <c r="H14" s="368"/>
    </row>
    <row r="15" spans="1:8" ht="15" customHeight="1" x14ac:dyDescent="0.2">
      <c r="A15" s="535" t="s">
        <v>39</v>
      </c>
      <c r="B15" s="536"/>
      <c r="C15" s="536"/>
      <c r="D15" s="366">
        <f>G124</f>
        <v>0</v>
      </c>
      <c r="F15" s="369"/>
      <c r="G15" s="369"/>
      <c r="H15" s="368"/>
    </row>
    <row r="16" spans="1:8" ht="15" customHeight="1" x14ac:dyDescent="0.2">
      <c r="A16" s="535" t="s">
        <v>40</v>
      </c>
      <c r="B16" s="536"/>
      <c r="C16" s="536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46" t="s">
        <v>12</v>
      </c>
      <c r="B17" s="547"/>
      <c r="C17" s="547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49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50"/>
      <c r="B27" s="40"/>
      <c r="C27" s="391"/>
      <c r="D27" s="388"/>
      <c r="E27" s="388"/>
      <c r="F27" s="392"/>
      <c r="G27" s="392"/>
      <c r="H27" s="393"/>
    </row>
    <row r="28" spans="1:8" x14ac:dyDescent="0.2">
      <c r="A28" s="550"/>
      <c r="B28" s="40"/>
      <c r="C28" s="391"/>
      <c r="D28" s="388"/>
      <c r="E28" s="388"/>
      <c r="F28" s="392"/>
      <c r="G28" s="392"/>
      <c r="H28" s="393"/>
    </row>
    <row r="29" spans="1:8" x14ac:dyDescent="0.2">
      <c r="A29" s="550"/>
      <c r="B29" s="40"/>
      <c r="C29" s="391"/>
      <c r="D29" s="388"/>
      <c r="E29" s="388"/>
      <c r="F29" s="392"/>
      <c r="G29" s="392"/>
      <c r="H29" s="393"/>
    </row>
    <row r="30" spans="1:8" x14ac:dyDescent="0.2">
      <c r="A30" s="550"/>
      <c r="B30" s="40"/>
      <c r="C30" s="391"/>
      <c r="D30" s="388"/>
      <c r="E30" s="388"/>
      <c r="F30" s="392"/>
      <c r="G30" s="392"/>
      <c r="H30" s="393"/>
    </row>
    <row r="31" spans="1:8" x14ac:dyDescent="0.2">
      <c r="A31" s="550"/>
      <c r="B31" s="40"/>
      <c r="C31" s="391"/>
      <c r="D31" s="388"/>
      <c r="E31" s="388"/>
      <c r="F31" s="392"/>
      <c r="G31" s="392"/>
      <c r="H31" s="393"/>
    </row>
    <row r="32" spans="1:8" x14ac:dyDescent="0.2">
      <c r="A32" s="550"/>
      <c r="B32" s="40"/>
      <c r="C32" s="391"/>
      <c r="D32" s="388"/>
      <c r="E32" s="388"/>
      <c r="F32" s="392"/>
      <c r="G32" s="392"/>
      <c r="H32" s="393"/>
    </row>
    <row r="33" spans="1:8" x14ac:dyDescent="0.2">
      <c r="A33" s="550"/>
      <c r="B33" s="40"/>
      <c r="C33" s="391"/>
      <c r="D33" s="388"/>
      <c r="E33" s="388"/>
      <c r="F33" s="392"/>
      <c r="G33" s="392"/>
      <c r="H33" s="393"/>
    </row>
    <row r="34" spans="1:8" x14ac:dyDescent="0.2">
      <c r="A34" s="550"/>
      <c r="B34" s="40"/>
      <c r="C34" s="391"/>
      <c r="D34" s="388"/>
      <c r="E34" s="388"/>
      <c r="F34" s="392"/>
      <c r="G34" s="392"/>
      <c r="H34" s="393"/>
    </row>
    <row r="35" spans="1:8" x14ac:dyDescent="0.2">
      <c r="A35" s="550"/>
      <c r="B35" s="40"/>
      <c r="C35" s="391"/>
      <c r="D35" s="388"/>
      <c r="E35" s="388"/>
      <c r="F35" s="392"/>
      <c r="G35" s="392"/>
      <c r="H35" s="393"/>
    </row>
    <row r="36" spans="1:8" x14ac:dyDescent="0.2">
      <c r="A36" s="550"/>
      <c r="B36" s="40"/>
      <c r="C36" s="391"/>
      <c r="D36" s="409"/>
      <c r="E36" s="388"/>
      <c r="F36" s="392"/>
      <c r="G36" s="392"/>
      <c r="H36" s="393"/>
    </row>
    <row r="37" spans="1:8" x14ac:dyDescent="0.2">
      <c r="A37" s="550"/>
      <c r="B37" s="40"/>
      <c r="C37" s="391"/>
      <c r="D37" s="409"/>
      <c r="E37" s="388"/>
      <c r="F37" s="392"/>
      <c r="G37" s="392"/>
      <c r="H37" s="393"/>
    </row>
    <row r="38" spans="1:8" x14ac:dyDescent="0.2">
      <c r="A38" s="550"/>
      <c r="B38" s="40"/>
      <c r="C38" s="391"/>
      <c r="D38" s="388"/>
      <c r="E38" s="388"/>
      <c r="F38" s="392"/>
      <c r="G38" s="392"/>
      <c r="H38" s="393"/>
    </row>
    <row r="39" spans="1:8" x14ac:dyDescent="0.2">
      <c r="A39" s="550"/>
      <c r="B39" s="40"/>
      <c r="C39" s="391"/>
      <c r="D39" s="388"/>
      <c r="E39" s="388"/>
      <c r="F39" s="392"/>
      <c r="G39" s="392"/>
      <c r="H39" s="393"/>
    </row>
    <row r="40" spans="1:8" x14ac:dyDescent="0.2">
      <c r="A40" s="550"/>
      <c r="B40" s="40"/>
      <c r="C40" s="391"/>
      <c r="D40" s="388"/>
      <c r="E40" s="388"/>
      <c r="F40" s="392"/>
      <c r="G40" s="392"/>
      <c r="H40" s="393"/>
    </row>
    <row r="41" spans="1:8" x14ac:dyDescent="0.2">
      <c r="A41" s="550"/>
      <c r="B41" s="40"/>
      <c r="C41" s="391"/>
      <c r="D41" s="388"/>
      <c r="E41" s="388"/>
      <c r="F41" s="392"/>
      <c r="G41" s="392"/>
      <c r="H41" s="393"/>
    </row>
    <row r="42" spans="1:8" x14ac:dyDescent="0.2">
      <c r="A42" s="550"/>
      <c r="B42" s="40"/>
      <c r="C42" s="391"/>
      <c r="D42" s="388"/>
      <c r="E42" s="388"/>
      <c r="F42" s="392"/>
      <c r="G42" s="392"/>
      <c r="H42" s="393"/>
    </row>
    <row r="43" spans="1:8" x14ac:dyDescent="0.2">
      <c r="A43" s="550"/>
      <c r="B43" s="40"/>
      <c r="C43" s="391"/>
      <c r="D43" s="388"/>
      <c r="E43" s="388"/>
      <c r="F43" s="392"/>
      <c r="G43" s="392"/>
      <c r="H43" s="393"/>
    </row>
    <row r="44" spans="1:8" x14ac:dyDescent="0.2">
      <c r="A44" s="550"/>
      <c r="B44" s="40"/>
      <c r="C44" s="391"/>
      <c r="D44" s="388"/>
      <c r="E44" s="388"/>
      <c r="F44" s="392"/>
      <c r="G44" s="392"/>
      <c r="H44" s="393"/>
    </row>
    <row r="45" spans="1:8" x14ac:dyDescent="0.2">
      <c r="A45" s="550"/>
      <c r="B45" s="40"/>
      <c r="C45" s="391"/>
      <c r="D45" s="388"/>
      <c r="E45" s="388"/>
      <c r="F45" s="392"/>
      <c r="G45" s="392"/>
      <c r="H45" s="393"/>
    </row>
    <row r="46" spans="1:8" x14ac:dyDescent="0.2">
      <c r="A46" s="550"/>
      <c r="B46" s="40"/>
      <c r="C46" s="391"/>
      <c r="D46" s="388"/>
      <c r="E46" s="388"/>
      <c r="F46" s="392"/>
      <c r="G46" s="392"/>
      <c r="H46" s="393"/>
    </row>
    <row r="47" spans="1:8" x14ac:dyDescent="0.2">
      <c r="A47" s="550"/>
      <c r="B47" s="40"/>
      <c r="C47" s="391"/>
      <c r="D47" s="388"/>
      <c r="E47" s="388"/>
      <c r="F47" s="392"/>
      <c r="G47" s="392"/>
      <c r="H47" s="393"/>
    </row>
    <row r="48" spans="1:8" x14ac:dyDescent="0.2">
      <c r="A48" s="550"/>
      <c r="B48" s="40"/>
      <c r="C48" s="391"/>
      <c r="D48" s="388"/>
      <c r="E48" s="388"/>
      <c r="F48" s="392"/>
      <c r="G48" s="392"/>
      <c r="H48" s="393"/>
    </row>
    <row r="49" spans="1:8" x14ac:dyDescent="0.2">
      <c r="A49" s="550"/>
      <c r="B49" s="40"/>
      <c r="C49" s="391"/>
      <c r="D49" s="388"/>
      <c r="E49" s="388"/>
      <c r="F49" s="392"/>
      <c r="G49" s="392"/>
      <c r="H49" s="393"/>
    </row>
    <row r="50" spans="1:8" x14ac:dyDescent="0.2">
      <c r="A50" s="551"/>
      <c r="B50" s="41"/>
      <c r="C50" s="394"/>
      <c r="D50" s="388"/>
      <c r="E50" s="388"/>
      <c r="F50" s="392"/>
      <c r="G50" s="392"/>
      <c r="H50" s="388"/>
    </row>
    <row r="51" spans="1:8" x14ac:dyDescent="0.2">
      <c r="A51" s="551"/>
      <c r="B51" s="41"/>
      <c r="C51" s="394"/>
      <c r="D51" s="388"/>
      <c r="E51" s="388"/>
      <c r="F51" s="392"/>
      <c r="G51" s="392"/>
      <c r="H51" s="388"/>
    </row>
    <row r="52" spans="1:8" x14ac:dyDescent="0.2">
      <c r="A52" s="551"/>
      <c r="B52" s="41"/>
      <c r="C52" s="394"/>
      <c r="D52" s="388"/>
      <c r="E52" s="388"/>
      <c r="F52" s="392"/>
      <c r="G52" s="392"/>
      <c r="H52" s="395"/>
    </row>
    <row r="53" spans="1:8" x14ac:dyDescent="0.2">
      <c r="A53" s="551"/>
      <c r="B53" s="75"/>
      <c r="C53" s="396"/>
      <c r="D53" s="388"/>
      <c r="E53" s="388"/>
      <c r="F53" s="392"/>
      <c r="G53" s="392"/>
      <c r="H53" s="395"/>
    </row>
    <row r="54" spans="1:8" x14ac:dyDescent="0.2">
      <c r="A54" s="551"/>
      <c r="B54" s="75"/>
      <c r="C54" s="396"/>
      <c r="D54" s="388"/>
      <c r="E54" s="388"/>
      <c r="F54" s="392"/>
      <c r="G54" s="392"/>
      <c r="H54" s="395"/>
    </row>
    <row r="55" spans="1:8" x14ac:dyDescent="0.2">
      <c r="A55" s="551"/>
      <c r="B55" s="41"/>
      <c r="C55" s="394"/>
      <c r="D55" s="388"/>
      <c r="E55" s="388"/>
      <c r="F55" s="392"/>
      <c r="G55" s="392"/>
      <c r="H55" s="388"/>
    </row>
    <row r="56" spans="1:8" x14ac:dyDescent="0.2">
      <c r="A56" s="551"/>
      <c r="B56" s="41"/>
      <c r="C56" s="394"/>
      <c r="D56" s="388"/>
      <c r="E56" s="388"/>
      <c r="F56" s="392"/>
      <c r="G56" s="392"/>
      <c r="H56" s="388"/>
    </row>
    <row r="57" spans="1:8" x14ac:dyDescent="0.2">
      <c r="A57" s="551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52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49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51"/>
      <c r="B63" s="41"/>
      <c r="C63" s="394"/>
      <c r="D63" s="388"/>
      <c r="E63" s="388"/>
      <c r="F63" s="392"/>
      <c r="G63" s="392"/>
      <c r="H63" s="388"/>
    </row>
    <row r="64" spans="1:8" x14ac:dyDescent="0.2">
      <c r="A64" s="551"/>
      <c r="B64" s="41"/>
      <c r="C64" s="394"/>
      <c r="D64" s="388"/>
      <c r="E64" s="388"/>
      <c r="F64" s="392"/>
      <c r="G64" s="392"/>
      <c r="H64" s="388"/>
    </row>
    <row r="65" spans="1:8" x14ac:dyDescent="0.2">
      <c r="A65" s="551"/>
      <c r="B65" s="41"/>
      <c r="C65" s="394"/>
      <c r="D65" s="388"/>
      <c r="E65" s="388"/>
      <c r="F65" s="392"/>
      <c r="G65" s="392"/>
      <c r="H65" s="395"/>
    </row>
    <row r="66" spans="1:8" x14ac:dyDescent="0.2">
      <c r="A66" s="551"/>
      <c r="B66" s="75"/>
      <c r="C66" s="396"/>
      <c r="D66" s="388"/>
      <c r="E66" s="388"/>
      <c r="F66" s="392"/>
      <c r="G66" s="392"/>
      <c r="H66" s="395"/>
    </row>
    <row r="67" spans="1:8" x14ac:dyDescent="0.2">
      <c r="A67" s="551"/>
      <c r="B67" s="75"/>
      <c r="C67" s="396"/>
      <c r="D67" s="388"/>
      <c r="E67" s="388"/>
      <c r="F67" s="392"/>
      <c r="G67" s="392"/>
      <c r="H67" s="395"/>
    </row>
    <row r="68" spans="1:8" x14ac:dyDescent="0.2">
      <c r="A68" s="551"/>
      <c r="B68" s="41"/>
      <c r="C68" s="394"/>
      <c r="D68" s="388"/>
      <c r="E68" s="388"/>
      <c r="F68" s="392"/>
      <c r="G68" s="392"/>
      <c r="H68" s="388"/>
    </row>
    <row r="69" spans="1:8" x14ac:dyDescent="0.2">
      <c r="A69" s="551"/>
      <c r="B69" s="41"/>
      <c r="C69" s="394"/>
      <c r="D69" s="388"/>
      <c r="E69" s="388"/>
      <c r="F69" s="392"/>
      <c r="G69" s="392"/>
      <c r="H69" s="388"/>
    </row>
    <row r="70" spans="1:8" x14ac:dyDescent="0.2">
      <c r="A70" s="551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52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49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51"/>
      <c r="B76" s="41"/>
      <c r="C76" s="394"/>
      <c r="D76" s="388"/>
      <c r="E76" s="388"/>
      <c r="F76" s="392"/>
      <c r="G76" s="392"/>
      <c r="H76" s="388"/>
    </row>
    <row r="77" spans="1:8" x14ac:dyDescent="0.2">
      <c r="A77" s="551"/>
      <c r="B77" s="41"/>
      <c r="C77" s="394"/>
      <c r="D77" s="388"/>
      <c r="E77" s="388"/>
      <c r="F77" s="392"/>
      <c r="G77" s="392"/>
      <c r="H77" s="388"/>
    </row>
    <row r="78" spans="1:8" x14ac:dyDescent="0.2">
      <c r="A78" s="551"/>
      <c r="B78" s="41"/>
      <c r="C78" s="394"/>
      <c r="D78" s="388"/>
      <c r="E78" s="388"/>
      <c r="F78" s="392"/>
      <c r="G78" s="392"/>
      <c r="H78" s="395"/>
    </row>
    <row r="79" spans="1:8" x14ac:dyDescent="0.2">
      <c r="A79" s="551"/>
      <c r="B79" s="75"/>
      <c r="C79" s="396"/>
      <c r="D79" s="388"/>
      <c r="E79" s="388"/>
      <c r="F79" s="392"/>
      <c r="G79" s="392"/>
      <c r="H79" s="395"/>
    </row>
    <row r="80" spans="1:8" x14ac:dyDescent="0.2">
      <c r="A80" s="551"/>
      <c r="B80" s="75"/>
      <c r="C80" s="396"/>
      <c r="D80" s="388"/>
      <c r="E80" s="388"/>
      <c r="F80" s="392"/>
      <c r="G80" s="392"/>
      <c r="H80" s="395"/>
    </row>
    <row r="81" spans="1:8" x14ac:dyDescent="0.2">
      <c r="A81" s="551"/>
      <c r="B81" s="41"/>
      <c r="C81" s="394"/>
      <c r="D81" s="388"/>
      <c r="E81" s="388"/>
      <c r="F81" s="392"/>
      <c r="G81" s="392"/>
      <c r="H81" s="388"/>
    </row>
    <row r="82" spans="1:8" x14ac:dyDescent="0.2">
      <c r="A82" s="551"/>
      <c r="B82" s="41"/>
      <c r="C82" s="394"/>
      <c r="D82" s="388"/>
      <c r="E82" s="388"/>
      <c r="F82" s="392"/>
      <c r="G82" s="392"/>
      <c r="H82" s="388"/>
    </row>
    <row r="83" spans="1:8" x14ac:dyDescent="0.2">
      <c r="A83" s="551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52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49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51"/>
      <c r="B89" s="41"/>
      <c r="C89" s="394"/>
      <c r="D89" s="388"/>
      <c r="E89" s="388"/>
      <c r="F89" s="392"/>
      <c r="G89" s="392"/>
      <c r="H89" s="388"/>
    </row>
    <row r="90" spans="1:8" x14ac:dyDescent="0.2">
      <c r="A90" s="551"/>
      <c r="B90" s="41"/>
      <c r="C90" s="394"/>
      <c r="D90" s="388"/>
      <c r="E90" s="388"/>
      <c r="F90" s="392"/>
      <c r="G90" s="392"/>
      <c r="H90" s="388"/>
    </row>
    <row r="91" spans="1:8" x14ac:dyDescent="0.2">
      <c r="A91" s="551"/>
      <c r="B91" s="41"/>
      <c r="C91" s="394"/>
      <c r="D91" s="388"/>
      <c r="E91" s="388"/>
      <c r="F91" s="392"/>
      <c r="G91" s="392"/>
      <c r="H91" s="395"/>
    </row>
    <row r="92" spans="1:8" x14ac:dyDescent="0.2">
      <c r="A92" s="551"/>
      <c r="B92" s="75"/>
      <c r="C92" s="396"/>
      <c r="D92" s="388"/>
      <c r="E92" s="388"/>
      <c r="F92" s="392"/>
      <c r="G92" s="392"/>
      <c r="H92" s="395"/>
    </row>
    <row r="93" spans="1:8" x14ac:dyDescent="0.2">
      <c r="A93" s="551"/>
      <c r="B93" s="75"/>
      <c r="C93" s="396"/>
      <c r="D93" s="388"/>
      <c r="E93" s="388"/>
      <c r="F93" s="392"/>
      <c r="G93" s="392"/>
      <c r="H93" s="395"/>
    </row>
    <row r="94" spans="1:8" x14ac:dyDescent="0.2">
      <c r="A94" s="551"/>
      <c r="B94" s="41"/>
      <c r="C94" s="394"/>
      <c r="D94" s="388"/>
      <c r="E94" s="388"/>
      <c r="F94" s="392"/>
      <c r="G94" s="392"/>
      <c r="H94" s="388"/>
    </row>
    <row r="95" spans="1:8" x14ac:dyDescent="0.2">
      <c r="A95" s="551"/>
      <c r="B95" s="41"/>
      <c r="C95" s="394"/>
      <c r="D95" s="388"/>
      <c r="E95" s="388"/>
      <c r="F95" s="392"/>
      <c r="G95" s="392"/>
      <c r="H95" s="388"/>
    </row>
    <row r="96" spans="1:8" x14ac:dyDescent="0.2">
      <c r="A96" s="551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52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49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51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51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51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51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51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51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51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51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52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49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51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51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51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51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51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51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51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51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52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49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51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51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51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51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51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51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51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51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52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49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51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51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51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51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51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51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51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51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52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  <mergeCell ref="A127:A136"/>
    <mergeCell ref="A140:A149"/>
    <mergeCell ref="A26:A58"/>
    <mergeCell ref="A62:A71"/>
    <mergeCell ref="A75:A84"/>
    <mergeCell ref="A88:A97"/>
    <mergeCell ref="A101:A110"/>
    <mergeCell ref="A114:A123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61" t="str">
        <f>'Event Budget Summary'!B3:C3</f>
        <v>16th September</v>
      </c>
      <c r="C1" s="562"/>
      <c r="D1" s="562"/>
      <c r="E1" s="563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61" t="str">
        <f>'Event Budget Summary'!B5:C5</f>
        <v>Niccy Hallifax</v>
      </c>
      <c r="C3" s="562"/>
      <c r="D3" s="562"/>
      <c r="E3" s="563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61" t="str">
        <f>'Event Budget Summary'!B7:C7</f>
        <v>Hull 2017</v>
      </c>
      <c r="C5" s="562"/>
      <c r="D5" s="562"/>
      <c r="E5" s="563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59" t="s">
        <v>81</v>
      </c>
      <c r="F29" s="560"/>
      <c r="G29" s="560"/>
      <c r="H29" s="560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16th September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Niccy Hallifax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68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65" t="s">
        <v>69</v>
      </c>
    </row>
    <row r="8" spans="1:34" s="295" customFormat="1" ht="127" x14ac:dyDescent="0.2">
      <c r="A8" s="569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66"/>
    </row>
    <row r="9" spans="1:34" ht="15" thickBot="1" x14ac:dyDescent="0.25">
      <c r="A9" s="570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67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71">
        <f>SUM(D10:D35)</f>
        <v>0</v>
      </c>
      <c r="E37" s="572"/>
      <c r="F37" s="300"/>
      <c r="J37" s="573" t="s">
        <v>109</v>
      </c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</row>
    <row r="38" spans="1:34" ht="13.5" customHeight="1" thickBot="1" x14ac:dyDescent="0.25">
      <c r="B38" s="209">
        <f>B37+1</f>
        <v>41275</v>
      </c>
      <c r="C38" s="352" t="s">
        <v>108</v>
      </c>
      <c r="D38" s="571">
        <f>SUM(E10:E35)</f>
        <v>0</v>
      </c>
      <c r="E38" s="572"/>
      <c r="F38" s="300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71">
        <f>SUM(F10:F35)</f>
        <v>0</v>
      </c>
      <c r="E39" s="572"/>
    </row>
    <row r="40" spans="1:34" ht="15" thickBot="1" x14ac:dyDescent="0.25">
      <c r="B40" s="209">
        <f t="shared" si="1"/>
        <v>41277</v>
      </c>
      <c r="C40" s="352" t="s">
        <v>108</v>
      </c>
      <c r="D40" s="571">
        <f>SUM(G10:G35)</f>
        <v>0</v>
      </c>
      <c r="E40" s="572"/>
      <c r="F40" s="300"/>
      <c r="J40" s="574" t="s">
        <v>110</v>
      </c>
      <c r="K40" s="574"/>
      <c r="L40" s="574"/>
      <c r="M40" s="574"/>
      <c r="N40" s="574"/>
      <c r="O40" s="574"/>
      <c r="P40" s="574"/>
      <c r="Q40" s="574"/>
      <c r="R40" s="574"/>
      <c r="S40" s="574"/>
      <c r="T40" s="574"/>
      <c r="U40" s="574"/>
      <c r="V40" s="574"/>
      <c r="W40" s="574"/>
    </row>
    <row r="41" spans="1:34" ht="15" thickBot="1" x14ac:dyDescent="0.25">
      <c r="B41" s="209">
        <f t="shared" si="1"/>
        <v>41278</v>
      </c>
      <c r="C41" s="352" t="s">
        <v>108</v>
      </c>
      <c r="D41" s="571">
        <f>SUM(H10:H35)</f>
        <v>0</v>
      </c>
      <c r="E41" s="572"/>
    </row>
    <row r="42" spans="1:34" ht="15" thickBot="1" x14ac:dyDescent="0.25">
      <c r="B42" s="209">
        <f t="shared" si="1"/>
        <v>41279</v>
      </c>
      <c r="C42" s="352" t="s">
        <v>108</v>
      </c>
      <c r="D42" s="571">
        <f>SUM(I10:I35)</f>
        <v>0</v>
      </c>
      <c r="E42" s="572"/>
      <c r="J42" s="575" t="s">
        <v>111</v>
      </c>
      <c r="K42" s="576"/>
      <c r="L42" s="576"/>
      <c r="M42" s="576"/>
      <c r="N42" s="576"/>
      <c r="O42" s="576"/>
      <c r="P42" s="577"/>
      <c r="Q42" s="584">
        <v>55</v>
      </c>
      <c r="R42" s="585"/>
      <c r="S42" s="585"/>
      <c r="T42" s="585"/>
      <c r="U42" s="585"/>
      <c r="V42" s="585"/>
      <c r="W42" s="586"/>
    </row>
    <row r="43" spans="1:34" ht="15" thickBot="1" x14ac:dyDescent="0.25">
      <c r="B43" s="209">
        <f t="shared" si="1"/>
        <v>41280</v>
      </c>
      <c r="C43" s="352" t="s">
        <v>108</v>
      </c>
      <c r="D43" s="571">
        <f>SUM(J10:J35)</f>
        <v>0</v>
      </c>
      <c r="E43" s="572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71">
        <f>SUM(K10:K35)</f>
        <v>0</v>
      </c>
      <c r="E44" s="572"/>
      <c r="J44" s="574" t="s">
        <v>112</v>
      </c>
      <c r="K44" s="574"/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4"/>
      <c r="W44" s="574"/>
    </row>
    <row r="45" spans="1:34" ht="15" thickBot="1" x14ac:dyDescent="0.25">
      <c r="B45" s="209">
        <f t="shared" si="1"/>
        <v>41282</v>
      </c>
      <c r="C45" s="352" t="s">
        <v>108</v>
      </c>
      <c r="D45" s="571">
        <f>SUM(L10:L35)</f>
        <v>0</v>
      </c>
      <c r="E45" s="572"/>
    </row>
    <row r="46" spans="1:34" ht="15" thickBot="1" x14ac:dyDescent="0.25">
      <c r="B46" s="209">
        <f t="shared" si="1"/>
        <v>41283</v>
      </c>
      <c r="C46" s="352" t="s">
        <v>108</v>
      </c>
      <c r="D46" s="571">
        <f>SUM(M10:M35)</f>
        <v>0</v>
      </c>
      <c r="E46" s="572"/>
      <c r="F46" s="300"/>
      <c r="J46" s="575" t="s">
        <v>113</v>
      </c>
      <c r="K46" s="576"/>
      <c r="L46" s="576"/>
      <c r="M46" s="576"/>
      <c r="N46" s="576"/>
      <c r="O46" s="576"/>
      <c r="P46" s="577"/>
      <c r="Q46" s="578">
        <f>D67</f>
        <v>0</v>
      </c>
      <c r="R46" s="579"/>
      <c r="S46" s="579"/>
      <c r="T46" s="579"/>
      <c r="U46" s="579"/>
      <c r="V46" s="579"/>
      <c r="W46" s="580"/>
    </row>
    <row r="47" spans="1:34" ht="15" thickBot="1" x14ac:dyDescent="0.25">
      <c r="B47" s="209">
        <f t="shared" si="1"/>
        <v>41284</v>
      </c>
      <c r="C47" s="352" t="s">
        <v>108</v>
      </c>
      <c r="D47" s="571">
        <f>SUM(N10:N35)</f>
        <v>0</v>
      </c>
      <c r="E47" s="572"/>
    </row>
    <row r="48" spans="1:34" ht="15" thickBot="1" x14ac:dyDescent="0.25">
      <c r="B48" s="209">
        <f t="shared" si="1"/>
        <v>41285</v>
      </c>
      <c r="C48" s="352" t="s">
        <v>108</v>
      </c>
      <c r="D48" s="571">
        <f>SUM(O10:O35)</f>
        <v>0</v>
      </c>
      <c r="E48" s="572"/>
      <c r="J48" s="574" t="s">
        <v>114</v>
      </c>
      <c r="K48" s="574"/>
      <c r="L48" s="574"/>
      <c r="M48" s="574"/>
      <c r="N48" s="574"/>
      <c r="O48" s="574"/>
      <c r="P48" s="574"/>
      <c r="Q48" s="574"/>
      <c r="R48" s="574"/>
      <c r="S48" s="574"/>
      <c r="T48" s="574"/>
      <c r="U48" s="574"/>
      <c r="V48" s="574"/>
      <c r="W48" s="574"/>
    </row>
    <row r="49" spans="2:23" ht="15" thickBot="1" x14ac:dyDescent="0.25">
      <c r="B49" s="209">
        <f t="shared" si="1"/>
        <v>41286</v>
      </c>
      <c r="C49" s="352" t="s">
        <v>108</v>
      </c>
      <c r="D49" s="571">
        <f>SUM(P10:P35)</f>
        <v>0</v>
      </c>
      <c r="E49" s="572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71">
        <f>SUM(Q10:Q35)</f>
        <v>0</v>
      </c>
      <c r="E50" s="572"/>
      <c r="J50" s="575" t="s">
        <v>115</v>
      </c>
      <c r="K50" s="576"/>
      <c r="L50" s="576"/>
      <c r="M50" s="576"/>
      <c r="N50" s="576"/>
      <c r="O50" s="576"/>
      <c r="P50" s="577"/>
      <c r="Q50" s="581">
        <f>SUM(Q42*Q46)</f>
        <v>0</v>
      </c>
      <c r="R50" s="582"/>
      <c r="S50" s="582"/>
      <c r="T50" s="582"/>
      <c r="U50" s="582"/>
      <c r="V50" s="582"/>
      <c r="W50" s="583"/>
    </row>
    <row r="51" spans="2:23" ht="15" thickBot="1" x14ac:dyDescent="0.25">
      <c r="B51" s="209">
        <f t="shared" si="1"/>
        <v>41288</v>
      </c>
      <c r="C51" s="352" t="s">
        <v>108</v>
      </c>
      <c r="D51" s="571">
        <f>SUM(R10:R35)</f>
        <v>0</v>
      </c>
      <c r="E51" s="572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71">
        <f>SUM(S10:S35)</f>
        <v>0</v>
      </c>
      <c r="E52" s="572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71">
        <f>SUM(T10:T35)</f>
        <v>0</v>
      </c>
      <c r="E53" s="572"/>
    </row>
    <row r="54" spans="2:23" ht="15" thickBot="1" x14ac:dyDescent="0.25">
      <c r="B54" s="209">
        <f t="shared" si="1"/>
        <v>41291</v>
      </c>
      <c r="C54" s="352" t="s">
        <v>108</v>
      </c>
      <c r="D54" s="571">
        <f>SUM(U10:U35)</f>
        <v>0</v>
      </c>
      <c r="E54" s="572"/>
    </row>
    <row r="55" spans="2:23" ht="15" thickBot="1" x14ac:dyDescent="0.25">
      <c r="B55" s="209">
        <f t="shared" si="1"/>
        <v>41292</v>
      </c>
      <c r="C55" s="352" t="s">
        <v>108</v>
      </c>
      <c r="D55" s="571">
        <f>SUM(V10:V35)</f>
        <v>0</v>
      </c>
      <c r="E55" s="572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71">
        <f>SUM(W10:W35)</f>
        <v>0</v>
      </c>
      <c r="E56" s="572"/>
    </row>
    <row r="57" spans="2:23" ht="15" thickBot="1" x14ac:dyDescent="0.25">
      <c r="B57" s="209">
        <f t="shared" si="1"/>
        <v>41294</v>
      </c>
      <c r="C57" s="352" t="s">
        <v>108</v>
      </c>
      <c r="D57" s="571">
        <f>SUM(X10:X35)</f>
        <v>0</v>
      </c>
      <c r="E57" s="572"/>
    </row>
    <row r="58" spans="2:23" ht="15" thickBot="1" x14ac:dyDescent="0.25">
      <c r="B58" s="209">
        <f t="shared" si="1"/>
        <v>41295</v>
      </c>
      <c r="C58" s="352" t="s">
        <v>108</v>
      </c>
      <c r="D58" s="571">
        <f>SUM(Y10:Y35)</f>
        <v>0</v>
      </c>
      <c r="E58" s="572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71">
        <f>SUM(Z10:Z35)</f>
        <v>0</v>
      </c>
      <c r="E59" s="572"/>
    </row>
    <row r="60" spans="2:23" ht="15" thickBot="1" x14ac:dyDescent="0.25">
      <c r="B60" s="209">
        <f t="shared" si="1"/>
        <v>41297</v>
      </c>
      <c r="C60" s="352" t="s">
        <v>108</v>
      </c>
      <c r="D60" s="571">
        <f>SUM(AA10:AA35)</f>
        <v>0</v>
      </c>
      <c r="E60" s="572"/>
    </row>
    <row r="61" spans="2:23" ht="15" thickBot="1" x14ac:dyDescent="0.25">
      <c r="B61" s="209">
        <f t="shared" si="1"/>
        <v>41298</v>
      </c>
      <c r="C61" s="352" t="s">
        <v>108</v>
      </c>
      <c r="D61" s="571">
        <f>SUM(AB10:AB35)</f>
        <v>0</v>
      </c>
      <c r="E61" s="572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71">
        <f>SUM(AC10:AC35)</f>
        <v>0</v>
      </c>
      <c r="E62" s="572"/>
    </row>
    <row r="63" spans="2:23" ht="15" thickBot="1" x14ac:dyDescent="0.25">
      <c r="B63" s="209">
        <f t="shared" si="1"/>
        <v>41300</v>
      </c>
      <c r="C63" s="352" t="s">
        <v>108</v>
      </c>
      <c r="D63" s="571">
        <f>SUM(AD10:AD35)</f>
        <v>0</v>
      </c>
      <c r="E63" s="572"/>
    </row>
    <row r="64" spans="2:23" ht="15" thickBot="1" x14ac:dyDescent="0.25">
      <c r="B64" s="209">
        <f t="shared" si="1"/>
        <v>41301</v>
      </c>
      <c r="C64" s="352" t="s">
        <v>108</v>
      </c>
      <c r="D64" s="571">
        <f>SUM(AE10:AE35)</f>
        <v>0</v>
      </c>
      <c r="E64" s="572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71">
        <f>SUM(AF10:AF35)</f>
        <v>0</v>
      </c>
      <c r="E65" s="572"/>
    </row>
    <row r="66" spans="2:6" ht="15" thickBot="1" x14ac:dyDescent="0.25">
      <c r="B66" s="296">
        <f t="shared" si="1"/>
        <v>41303</v>
      </c>
      <c r="C66" s="352" t="s">
        <v>108</v>
      </c>
      <c r="D66" s="571">
        <f>SUM(AG10:AG35)</f>
        <v>0</v>
      </c>
      <c r="E66" s="572"/>
    </row>
    <row r="67" spans="2:6" x14ac:dyDescent="0.2">
      <c r="D67" s="564">
        <f>SUM(D37:D66)</f>
        <v>0</v>
      </c>
      <c r="E67" s="564"/>
      <c r="F67" s="564"/>
    </row>
  </sheetData>
  <mergeCells count="43"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52:E52"/>
    <mergeCell ref="D47:E47"/>
    <mergeCell ref="Q50:W50"/>
    <mergeCell ref="D61:E61"/>
    <mergeCell ref="D62:E62"/>
    <mergeCell ref="D49:E49"/>
    <mergeCell ref="D48:E48"/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607" t="str">
        <f>'Event Budget Summary'!B3:C3</f>
        <v>16th September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</row>
    <row r="2" spans="1:33" ht="3" customHeight="1" x14ac:dyDescent="0.2">
      <c r="A2" s="8"/>
    </row>
    <row r="3" spans="1:33" x14ac:dyDescent="0.2">
      <c r="A3" s="190" t="s">
        <v>2</v>
      </c>
      <c r="B3" s="607" t="str">
        <f>'Event Budget Summary'!B5:C5</f>
        <v>Niccy Hallifax</v>
      </c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</row>
    <row r="4" spans="1:33" ht="3" customHeight="1" x14ac:dyDescent="0.2">
      <c r="A4" s="8"/>
    </row>
    <row r="5" spans="1:33" x14ac:dyDescent="0.2">
      <c r="A5" s="190" t="s">
        <v>3</v>
      </c>
      <c r="B5" s="607" t="str">
        <f>'Event Budget Summary'!B7:C7</f>
        <v>Hull 2017</v>
      </c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</row>
    <row r="6" spans="1:33" ht="15" thickBot="1" x14ac:dyDescent="0.25"/>
    <row r="7" spans="1:33" x14ac:dyDescent="0.2">
      <c r="A7" s="599" t="s">
        <v>116</v>
      </c>
      <c r="B7" s="565" t="s">
        <v>61</v>
      </c>
      <c r="C7" s="565" t="s">
        <v>117</v>
      </c>
      <c r="D7" s="602" t="s">
        <v>118</v>
      </c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4"/>
    </row>
    <row r="8" spans="1:33" x14ac:dyDescent="0.2">
      <c r="A8" s="600"/>
      <c r="B8" s="566"/>
      <c r="C8" s="566"/>
      <c r="D8" s="608" t="s">
        <v>119</v>
      </c>
      <c r="E8" s="605"/>
      <c r="F8" s="605"/>
      <c r="G8" s="605" t="s">
        <v>120</v>
      </c>
      <c r="H8" s="605"/>
      <c r="I8" s="605"/>
      <c r="J8" s="605" t="s">
        <v>121</v>
      </c>
      <c r="K8" s="605"/>
      <c r="L8" s="605"/>
      <c r="M8" s="605" t="s">
        <v>122</v>
      </c>
      <c r="N8" s="605"/>
      <c r="O8" s="605"/>
      <c r="P8" s="605" t="s">
        <v>123</v>
      </c>
      <c r="Q8" s="605"/>
      <c r="R8" s="605"/>
      <c r="S8" s="605" t="s">
        <v>124</v>
      </c>
      <c r="T8" s="605"/>
      <c r="U8" s="605"/>
      <c r="V8" s="605" t="s">
        <v>125</v>
      </c>
      <c r="W8" s="605"/>
      <c r="X8" s="605"/>
      <c r="Y8" s="605" t="s">
        <v>126</v>
      </c>
      <c r="Z8" s="605"/>
      <c r="AA8" s="605"/>
      <c r="AB8" s="605" t="s">
        <v>127</v>
      </c>
      <c r="AC8" s="605"/>
      <c r="AD8" s="605"/>
      <c r="AE8" s="605" t="s">
        <v>128</v>
      </c>
      <c r="AF8" s="605"/>
      <c r="AG8" s="606"/>
    </row>
    <row r="9" spans="1:33" ht="15" thickBot="1" x14ac:dyDescent="0.25">
      <c r="A9" s="601"/>
      <c r="B9" s="567"/>
      <c r="C9" s="567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90" t="s">
        <v>119</v>
      </c>
      <c r="C56" s="219" t="s">
        <v>130</v>
      </c>
      <c r="D56" s="597">
        <f>SUM(D10:D54)</f>
        <v>0</v>
      </c>
      <c r="E56" s="598"/>
      <c r="J56" s="573" t="s">
        <v>109</v>
      </c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</row>
    <row r="57" spans="1:33" ht="15" thickBot="1" x14ac:dyDescent="0.25">
      <c r="B57" s="591"/>
      <c r="C57" s="220" t="s">
        <v>131</v>
      </c>
      <c r="D57" s="593">
        <f>SUM(E10:E54)</f>
        <v>0</v>
      </c>
      <c r="E57" s="594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</row>
    <row r="58" spans="1:33" ht="15" thickBot="1" x14ac:dyDescent="0.25">
      <c r="B58" s="592"/>
      <c r="C58" s="221" t="s">
        <v>132</v>
      </c>
      <c r="D58" s="595">
        <f>SUM(F10:F54)</f>
        <v>0</v>
      </c>
      <c r="E58" s="596"/>
    </row>
    <row r="59" spans="1:33" ht="15" thickBot="1" x14ac:dyDescent="0.25">
      <c r="B59" s="590" t="s">
        <v>120</v>
      </c>
      <c r="C59" s="219" t="s">
        <v>130</v>
      </c>
      <c r="D59" s="597">
        <f>SUM(G10:G54)</f>
        <v>0</v>
      </c>
      <c r="E59" s="598"/>
      <c r="J59" s="574" t="s">
        <v>133</v>
      </c>
      <c r="K59" s="574"/>
      <c r="L59" s="574"/>
      <c r="M59" s="574"/>
      <c r="N59" s="574"/>
      <c r="O59" s="574"/>
      <c r="P59" s="574"/>
      <c r="Q59" s="574"/>
      <c r="R59" s="574"/>
      <c r="S59" s="574"/>
      <c r="T59" s="574"/>
      <c r="U59" s="574"/>
      <c r="V59" s="574"/>
      <c r="W59" s="574"/>
    </row>
    <row r="60" spans="1:33" ht="15" thickBot="1" x14ac:dyDescent="0.25">
      <c r="B60" s="591"/>
      <c r="C60" s="220" t="s">
        <v>131</v>
      </c>
      <c r="D60" s="593">
        <f>SUM(H10:H54)</f>
        <v>0</v>
      </c>
      <c r="E60" s="594"/>
    </row>
    <row r="61" spans="1:33" ht="15" thickBot="1" x14ac:dyDescent="0.25">
      <c r="B61" s="592"/>
      <c r="C61" s="221" t="s">
        <v>132</v>
      </c>
      <c r="D61" s="595">
        <f>SUM(I10:I54)</f>
        <v>0</v>
      </c>
      <c r="E61" s="596"/>
      <c r="J61" s="587" t="s">
        <v>134</v>
      </c>
      <c r="K61" s="588"/>
      <c r="L61" s="588"/>
      <c r="M61" s="588"/>
      <c r="N61" s="588"/>
      <c r="O61" s="588"/>
      <c r="P61" s="589"/>
      <c r="Q61" s="584">
        <v>7.5</v>
      </c>
      <c r="R61" s="585"/>
      <c r="S61" s="585"/>
      <c r="T61" s="585"/>
      <c r="U61" s="585"/>
      <c r="V61" s="585"/>
      <c r="W61" s="586"/>
    </row>
    <row r="62" spans="1:33" ht="15" thickBot="1" x14ac:dyDescent="0.25">
      <c r="B62" s="590" t="s">
        <v>121</v>
      </c>
      <c r="C62" s="219" t="s">
        <v>130</v>
      </c>
      <c r="D62" s="597">
        <f>SUM(J10:J54)</f>
        <v>0</v>
      </c>
      <c r="E62" s="598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91"/>
      <c r="C63" s="220" t="s">
        <v>131</v>
      </c>
      <c r="D63" s="593">
        <f>SUM(K10:K54)</f>
        <v>0</v>
      </c>
      <c r="E63" s="594"/>
      <c r="J63" s="587" t="s">
        <v>135</v>
      </c>
      <c r="K63" s="588"/>
      <c r="L63" s="588"/>
      <c r="M63" s="588"/>
      <c r="N63" s="588"/>
      <c r="O63" s="588"/>
      <c r="P63" s="589"/>
      <c r="Q63" s="584">
        <v>15</v>
      </c>
      <c r="R63" s="585"/>
      <c r="S63" s="585"/>
      <c r="T63" s="585"/>
      <c r="U63" s="585"/>
      <c r="V63" s="585"/>
      <c r="W63" s="586"/>
    </row>
    <row r="64" spans="1:33" ht="15" thickBot="1" x14ac:dyDescent="0.25">
      <c r="B64" s="592"/>
      <c r="C64" s="221" t="s">
        <v>132</v>
      </c>
      <c r="D64" s="595">
        <f>SUM(L10:L54)</f>
        <v>0</v>
      </c>
      <c r="E64" s="596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90" t="s">
        <v>122</v>
      </c>
      <c r="C65" s="219" t="s">
        <v>130</v>
      </c>
      <c r="D65" s="597">
        <f>SUM(M10:M54)</f>
        <v>0</v>
      </c>
      <c r="E65" s="598"/>
      <c r="J65" s="587" t="s">
        <v>136</v>
      </c>
      <c r="K65" s="588"/>
      <c r="L65" s="588"/>
      <c r="M65" s="588"/>
      <c r="N65" s="588"/>
      <c r="O65" s="588"/>
      <c r="P65" s="589"/>
      <c r="Q65" s="584">
        <v>22.5</v>
      </c>
      <c r="R65" s="585"/>
      <c r="S65" s="585"/>
      <c r="T65" s="585"/>
      <c r="U65" s="585"/>
      <c r="V65" s="585"/>
      <c r="W65" s="586"/>
    </row>
    <row r="66" spans="2:23" ht="15" thickBot="1" x14ac:dyDescent="0.25">
      <c r="B66" s="591"/>
      <c r="C66" s="220" t="s">
        <v>131</v>
      </c>
      <c r="D66" s="593">
        <f>SUM(N10:N54)</f>
        <v>0</v>
      </c>
      <c r="E66" s="594"/>
    </row>
    <row r="67" spans="2:23" ht="15" thickBot="1" x14ac:dyDescent="0.25">
      <c r="B67" s="592"/>
      <c r="C67" s="221" t="s">
        <v>132</v>
      </c>
      <c r="D67" s="595">
        <f>SUM(O10:O54)</f>
        <v>0</v>
      </c>
      <c r="E67" s="596"/>
      <c r="J67" s="574" t="s">
        <v>137</v>
      </c>
      <c r="K67" s="574"/>
      <c r="L67" s="574"/>
      <c r="M67" s="574"/>
      <c r="N67" s="574"/>
      <c r="O67" s="574"/>
      <c r="P67" s="574"/>
      <c r="Q67" s="574"/>
      <c r="R67" s="574"/>
      <c r="S67" s="574"/>
      <c r="T67" s="574"/>
      <c r="U67" s="574"/>
      <c r="V67" s="574"/>
      <c r="W67" s="574"/>
    </row>
    <row r="68" spans="2:23" ht="15" thickBot="1" x14ac:dyDescent="0.25">
      <c r="B68" s="590" t="s">
        <v>123</v>
      </c>
      <c r="C68" s="219" t="s">
        <v>130</v>
      </c>
      <c r="D68" s="597">
        <f>SUM(P10:P54)</f>
        <v>0</v>
      </c>
      <c r="E68" s="598"/>
    </row>
    <row r="69" spans="2:23" ht="15" thickBot="1" x14ac:dyDescent="0.25">
      <c r="B69" s="591"/>
      <c r="C69" s="220" t="s">
        <v>131</v>
      </c>
      <c r="D69" s="593">
        <f>SUM(Q10:Q54)</f>
        <v>0</v>
      </c>
      <c r="E69" s="594"/>
      <c r="J69" s="587" t="s">
        <v>138</v>
      </c>
      <c r="K69" s="588"/>
      <c r="L69" s="588"/>
      <c r="M69" s="588"/>
      <c r="N69" s="588"/>
      <c r="O69" s="588"/>
      <c r="P69" s="589"/>
      <c r="Q69" s="578">
        <f>SUM(D56+D59+D62+D65+D68+D71+D74+D77+D80+D83)</f>
        <v>0</v>
      </c>
      <c r="R69" s="579"/>
      <c r="S69" s="579"/>
      <c r="T69" s="579"/>
      <c r="U69" s="579"/>
      <c r="V69" s="579"/>
      <c r="W69" s="580"/>
    </row>
    <row r="70" spans="2:23" ht="15" thickBot="1" x14ac:dyDescent="0.25">
      <c r="B70" s="592"/>
      <c r="C70" s="221" t="s">
        <v>132</v>
      </c>
      <c r="D70" s="595">
        <f>SUM(R10:R54)</f>
        <v>0</v>
      </c>
      <c r="E70" s="596"/>
    </row>
    <row r="71" spans="2:23" ht="15" thickBot="1" x14ac:dyDescent="0.25">
      <c r="B71" s="590" t="s">
        <v>124</v>
      </c>
      <c r="C71" s="219" t="s">
        <v>130</v>
      </c>
      <c r="D71" s="597">
        <f>SUM(S10:S54)</f>
        <v>0</v>
      </c>
      <c r="E71" s="598"/>
      <c r="J71" s="587" t="s">
        <v>139</v>
      </c>
      <c r="K71" s="588"/>
      <c r="L71" s="588"/>
      <c r="M71" s="588"/>
      <c r="N71" s="588"/>
      <c r="O71" s="588"/>
      <c r="P71" s="589"/>
      <c r="Q71" s="578">
        <f>SUM(D57+D60+D63+D66+D69+D72+D75+D78+D81+D84)</f>
        <v>0</v>
      </c>
      <c r="R71" s="579"/>
      <c r="S71" s="579"/>
      <c r="T71" s="579"/>
      <c r="U71" s="579"/>
      <c r="V71" s="579"/>
      <c r="W71" s="580"/>
    </row>
    <row r="72" spans="2:23" ht="15" thickBot="1" x14ac:dyDescent="0.25">
      <c r="B72" s="591"/>
      <c r="C72" s="220" t="s">
        <v>131</v>
      </c>
      <c r="D72" s="593">
        <f>SUM(T10:T54)</f>
        <v>0</v>
      </c>
      <c r="E72" s="594"/>
    </row>
    <row r="73" spans="2:23" ht="15" thickBot="1" x14ac:dyDescent="0.25">
      <c r="B73" s="592"/>
      <c r="C73" s="221" t="s">
        <v>132</v>
      </c>
      <c r="D73" s="595">
        <f>SUM(U10:U54)</f>
        <v>0</v>
      </c>
      <c r="E73" s="596"/>
      <c r="J73" s="587" t="s">
        <v>140</v>
      </c>
      <c r="K73" s="588"/>
      <c r="L73" s="588"/>
      <c r="M73" s="588"/>
      <c r="N73" s="588"/>
      <c r="O73" s="588"/>
      <c r="P73" s="589"/>
      <c r="Q73" s="578">
        <f>SUM(D58+D61+D64+D67+D70+D73+D76+D79+D82+D85)</f>
        <v>0</v>
      </c>
      <c r="R73" s="579"/>
      <c r="S73" s="579"/>
      <c r="T73" s="579"/>
      <c r="U73" s="579"/>
      <c r="V73" s="579"/>
      <c r="W73" s="580"/>
    </row>
    <row r="74" spans="2:23" ht="15" thickBot="1" x14ac:dyDescent="0.25">
      <c r="B74" s="590" t="s">
        <v>125</v>
      </c>
      <c r="C74" s="219" t="s">
        <v>130</v>
      </c>
      <c r="D74" s="597">
        <f>SUM(V10:V54)</f>
        <v>0</v>
      </c>
      <c r="E74" s="598"/>
    </row>
    <row r="75" spans="2:23" ht="15" thickBot="1" x14ac:dyDescent="0.25">
      <c r="B75" s="591"/>
      <c r="C75" s="220" t="s">
        <v>131</v>
      </c>
      <c r="D75" s="593">
        <f>SUM(W10:W54)</f>
        <v>0</v>
      </c>
      <c r="E75" s="594"/>
      <c r="J75" s="574" t="s">
        <v>114</v>
      </c>
      <c r="K75" s="574"/>
      <c r="L75" s="574"/>
      <c r="M75" s="574"/>
      <c r="N75" s="574"/>
      <c r="O75" s="574"/>
      <c r="P75" s="574"/>
      <c r="Q75" s="574"/>
      <c r="R75" s="574"/>
      <c r="S75" s="574"/>
      <c r="T75" s="574"/>
      <c r="U75" s="574"/>
      <c r="V75" s="574"/>
      <c r="W75" s="574"/>
    </row>
    <row r="76" spans="2:23" ht="15" thickBot="1" x14ac:dyDescent="0.25">
      <c r="B76" s="592"/>
      <c r="C76" s="221" t="s">
        <v>132</v>
      </c>
      <c r="D76" s="595">
        <f>SUM(X10:X54)</f>
        <v>0</v>
      </c>
      <c r="E76" s="596"/>
    </row>
    <row r="77" spans="2:23" ht="15" thickBot="1" x14ac:dyDescent="0.25">
      <c r="B77" s="590" t="s">
        <v>126</v>
      </c>
      <c r="C77" s="219" t="s">
        <v>130</v>
      </c>
      <c r="D77" s="597">
        <f>SUM(Y10:Y54)</f>
        <v>0</v>
      </c>
      <c r="E77" s="598"/>
      <c r="J77" s="587" t="s">
        <v>134</v>
      </c>
      <c r="K77" s="588"/>
      <c r="L77" s="588"/>
      <c r="M77" s="588"/>
      <c r="N77" s="588"/>
      <c r="O77" s="588"/>
      <c r="P77" s="589"/>
      <c r="Q77" s="581">
        <f>SUM(Q61*Q69)</f>
        <v>0</v>
      </c>
      <c r="R77" s="582"/>
      <c r="S77" s="582"/>
      <c r="T77" s="582"/>
      <c r="U77" s="582"/>
      <c r="V77" s="582"/>
      <c r="W77" s="583"/>
    </row>
    <row r="78" spans="2:23" ht="15" thickBot="1" x14ac:dyDescent="0.25">
      <c r="B78" s="591"/>
      <c r="C78" s="220" t="s">
        <v>131</v>
      </c>
      <c r="D78" s="593">
        <f>SUM(Z10:Z54)</f>
        <v>0</v>
      </c>
      <c r="E78" s="594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92"/>
      <c r="C79" s="221" t="s">
        <v>132</v>
      </c>
      <c r="D79" s="595">
        <f>SUM(AA10:AA54)</f>
        <v>0</v>
      </c>
      <c r="E79" s="596"/>
      <c r="J79" s="587" t="s">
        <v>135</v>
      </c>
      <c r="K79" s="588"/>
      <c r="L79" s="588"/>
      <c r="M79" s="588"/>
      <c r="N79" s="588"/>
      <c r="O79" s="588"/>
      <c r="P79" s="589"/>
      <c r="Q79" s="581">
        <f>SUM(Q63*Q71)</f>
        <v>0</v>
      </c>
      <c r="R79" s="582"/>
      <c r="S79" s="582"/>
      <c r="T79" s="582"/>
      <c r="U79" s="582"/>
      <c r="V79" s="582"/>
      <c r="W79" s="583"/>
    </row>
    <row r="80" spans="2:23" ht="15" thickBot="1" x14ac:dyDescent="0.25">
      <c r="B80" s="590" t="s">
        <v>127</v>
      </c>
      <c r="C80" s="219" t="s">
        <v>130</v>
      </c>
      <c r="D80" s="597">
        <f>SUM(AB10:AB54)</f>
        <v>0</v>
      </c>
      <c r="E80" s="598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91"/>
      <c r="C81" s="220" t="s">
        <v>131</v>
      </c>
      <c r="D81" s="593">
        <f>SUM(AC10:AC54)</f>
        <v>0</v>
      </c>
      <c r="E81" s="594"/>
      <c r="J81" s="587" t="s">
        <v>136</v>
      </c>
      <c r="K81" s="588"/>
      <c r="L81" s="588"/>
      <c r="M81" s="588"/>
      <c r="N81" s="588"/>
      <c r="O81" s="588"/>
      <c r="P81" s="589"/>
      <c r="Q81" s="581">
        <f>SUM(Q65*Q73)</f>
        <v>0</v>
      </c>
      <c r="R81" s="582"/>
      <c r="S81" s="582"/>
      <c r="T81" s="582"/>
      <c r="U81" s="582"/>
      <c r="V81" s="582"/>
      <c r="W81" s="583"/>
    </row>
    <row r="82" spans="2:23" ht="15" thickBot="1" x14ac:dyDescent="0.25">
      <c r="B82" s="592"/>
      <c r="C82" s="221" t="s">
        <v>132</v>
      </c>
      <c r="D82" s="595">
        <f>SUM(AD10:AD54)</f>
        <v>0</v>
      </c>
      <c r="E82" s="596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90" t="s">
        <v>128</v>
      </c>
      <c r="C83" s="219" t="s">
        <v>130</v>
      </c>
      <c r="D83" s="597">
        <f>SUM(AE10:AE54)</f>
        <v>0</v>
      </c>
      <c r="E83" s="598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91"/>
      <c r="C84" s="220" t="s">
        <v>131</v>
      </c>
      <c r="D84" s="593">
        <f>SUM(AF10:AF54)</f>
        <v>0</v>
      </c>
      <c r="E84" s="594"/>
      <c r="J84" s="587" t="s">
        <v>141</v>
      </c>
      <c r="K84" s="588"/>
      <c r="L84" s="588"/>
      <c r="M84" s="588"/>
      <c r="N84" s="588"/>
      <c r="O84" s="588"/>
      <c r="P84" s="589"/>
      <c r="Q84" s="581">
        <f>SUM(Q77+Q79+Q81)</f>
        <v>0</v>
      </c>
      <c r="R84" s="582"/>
      <c r="S84" s="582"/>
      <c r="T84" s="582"/>
      <c r="U84" s="582"/>
      <c r="V84" s="582"/>
      <c r="W84" s="583"/>
    </row>
    <row r="85" spans="2:23" ht="15" thickBot="1" x14ac:dyDescent="0.25">
      <c r="B85" s="592"/>
      <c r="C85" s="221" t="s">
        <v>132</v>
      </c>
      <c r="D85" s="595">
        <f>SUM(AG10:AG54)</f>
        <v>0</v>
      </c>
      <c r="E85" s="596"/>
    </row>
  </sheetData>
  <mergeCells count="81"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J67:W67"/>
    <mergeCell ref="Q65:W65"/>
    <mergeCell ref="J61:P61"/>
    <mergeCell ref="J63:P63"/>
    <mergeCell ref="J65:P65"/>
    <mergeCell ref="Q61:W61"/>
    <mergeCell ref="Q63:W63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09" t="str">
        <f>'Event Budget Summary'!B3:C3</f>
        <v>16th September</v>
      </c>
      <c r="C2" s="610"/>
      <c r="D2" s="610"/>
      <c r="E2" s="611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12" t="str">
        <f>'Event Budget Summary'!B5:C5</f>
        <v>Niccy Hallifax</v>
      </c>
      <c r="C4" s="613"/>
      <c r="D4" s="613"/>
      <c r="E4" s="614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12" t="str">
        <f>'Event Budget Summary'!B7:C7</f>
        <v>Hull 2017</v>
      </c>
      <c r="C6" s="613"/>
      <c r="D6" s="613"/>
      <c r="E6" s="614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16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16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16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16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16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15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16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16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16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16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15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16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16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16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16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15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16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16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16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16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15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16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16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16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15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16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16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16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15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16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16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16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15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16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16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16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15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16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16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16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15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16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16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16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15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16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16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16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15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16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16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16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15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16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16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16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15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16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16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16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15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16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16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16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15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16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16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16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15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16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16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16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9216CA0-78B6-404B-B712-A0449A778DFF}"/>
</file>

<file path=customXml/itemProps2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83A95-7610-4038-8A07-BA3CDC62BA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2017-08-08T16:18:42Z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