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925"/>
  <workbookPr/>
  <mc:AlternateContent xmlns:mc="http://schemas.openxmlformats.org/markup-compatibility/2006">
    <mc:Choice Requires="x15">
      <x15ac:absPath xmlns:x15ac="http://schemas.microsoft.com/office/spreadsheetml/2010/11/ac" url="https://hull2017.sharepoint.com/Projects/DreamThinkSpeak/A_Ticketing/"/>
    </mc:Choice>
  </mc:AlternateContent>
  <bookViews>
    <workbookView xWindow="0" yWindow="0" windowWidth="28800" windowHeight="11310" tabRatio="500" activeTab="1"/>
  </bookViews>
  <sheets>
    <sheet name="V6" sheetId="3" r:id="rId1"/>
    <sheet name="Holds" sheetId="4" r:id="rId2"/>
  </sheets>
  <definedNames>
    <definedName name="_xlnm.Print_Area" localSheetId="0">'V6'!$A$1:$P$235</definedName>
  </definedNames>
  <calcPr calcId="171027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6" i="3" l="1"/>
  <c r="K6" i="3"/>
  <c r="E5" i="3"/>
  <c r="K5" i="3"/>
  <c r="E7" i="3"/>
  <c r="K7" i="3"/>
  <c r="E12" i="3"/>
  <c r="K12" i="3"/>
  <c r="E14" i="3"/>
  <c r="K14" i="3"/>
  <c r="E15" i="3"/>
  <c r="K15" i="3"/>
  <c r="E16" i="3"/>
  <c r="K16" i="3"/>
  <c r="E23" i="3"/>
  <c r="K23" i="3"/>
  <c r="E24" i="3"/>
  <c r="K24" i="3"/>
  <c r="E25" i="3"/>
  <c r="K25" i="3"/>
  <c r="E26" i="3"/>
  <c r="K26" i="3"/>
  <c r="E28" i="3"/>
  <c r="K28" i="3"/>
  <c r="E35" i="3"/>
  <c r="K35" i="3"/>
  <c r="E36" i="3"/>
  <c r="K36" i="3"/>
  <c r="E37" i="3"/>
  <c r="K37" i="3"/>
  <c r="K41" i="3"/>
  <c r="E42" i="3"/>
  <c r="K42" i="3"/>
  <c r="E43" i="3"/>
  <c r="K43" i="3"/>
  <c r="E44" i="3"/>
  <c r="K44" i="3"/>
  <c r="E45" i="3"/>
  <c r="K45" i="3"/>
  <c r="K47" i="3"/>
  <c r="K48" i="3"/>
  <c r="K49" i="3"/>
  <c r="K50" i="3"/>
  <c r="K51" i="3"/>
  <c r="K52" i="3"/>
  <c r="E55" i="3"/>
  <c r="K55" i="3"/>
  <c r="E56" i="3"/>
  <c r="K56" i="3"/>
  <c r="E57" i="3"/>
  <c r="K57" i="3"/>
  <c r="E58" i="3"/>
  <c r="K58" i="3"/>
  <c r="E67" i="3"/>
  <c r="K67" i="3"/>
  <c r="E68" i="3"/>
  <c r="K68" i="3"/>
  <c r="E70" i="3"/>
  <c r="K70" i="3"/>
  <c r="E73" i="3"/>
  <c r="K73" i="3"/>
  <c r="E74" i="3"/>
  <c r="K74" i="3"/>
  <c r="E75" i="3"/>
  <c r="K75" i="3"/>
  <c r="E76" i="3"/>
  <c r="K76" i="3"/>
  <c r="E77" i="3"/>
  <c r="K77" i="3"/>
  <c r="E83" i="3"/>
  <c r="K83" i="3"/>
  <c r="E84" i="3"/>
  <c r="K84" i="3"/>
  <c r="E85" i="3"/>
  <c r="K85" i="3"/>
  <c r="K96" i="3"/>
  <c r="E97" i="3"/>
  <c r="K97" i="3"/>
  <c r="E98" i="3"/>
  <c r="K98" i="3"/>
  <c r="E99" i="3"/>
  <c r="K99" i="3"/>
  <c r="E113" i="3"/>
  <c r="K113" i="3"/>
  <c r="E114" i="3"/>
  <c r="K114" i="3"/>
  <c r="E115" i="3"/>
  <c r="K115" i="3"/>
  <c r="E116" i="3"/>
  <c r="K116" i="3"/>
  <c r="E117" i="3"/>
  <c r="K117" i="3"/>
  <c r="E121" i="3"/>
  <c r="K121" i="3"/>
  <c r="E124" i="3"/>
  <c r="K124" i="3"/>
  <c r="E133" i="3"/>
  <c r="K133" i="3"/>
  <c r="E149" i="3"/>
  <c r="K149" i="3"/>
  <c r="E150" i="3"/>
  <c r="K150" i="3"/>
  <c r="E151" i="3"/>
  <c r="K151" i="3"/>
  <c r="E158" i="3"/>
  <c r="K158" i="3"/>
  <c r="E162" i="3"/>
  <c r="K162" i="3"/>
  <c r="E165" i="3"/>
  <c r="K165" i="3"/>
  <c r="E191" i="3"/>
  <c r="K191" i="3"/>
  <c r="E197" i="3"/>
  <c r="K197" i="3"/>
  <c r="E199" i="3"/>
  <c r="K199" i="3"/>
  <c r="E200" i="3"/>
  <c r="K200" i="3"/>
  <c r="E201" i="3"/>
  <c r="K201" i="3"/>
  <c r="E204" i="3"/>
  <c r="K204" i="3"/>
  <c r="E207" i="3"/>
  <c r="K207" i="3"/>
  <c r="E209" i="3"/>
  <c r="K209" i="3"/>
  <c r="P10" i="3"/>
  <c r="G197" i="3"/>
  <c r="G191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2" i="3"/>
  <c r="G43" i="3"/>
  <c r="G44" i="3"/>
  <c r="G45" i="3"/>
  <c r="G46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8" i="3"/>
  <c r="G109" i="3"/>
  <c r="G110" i="3"/>
  <c r="G111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40" i="3"/>
  <c r="G141" i="3"/>
  <c r="G142" i="3"/>
  <c r="G143" i="3"/>
  <c r="G144" i="3"/>
  <c r="G145" i="3"/>
  <c r="G146" i="3"/>
  <c r="G147" i="3"/>
  <c r="G148" i="3"/>
  <c r="G149" i="3"/>
  <c r="G150" i="3"/>
  <c r="G151" i="3"/>
  <c r="G152" i="3"/>
  <c r="G153" i="3"/>
  <c r="G154" i="3"/>
  <c r="G156" i="3"/>
  <c r="G157" i="3"/>
  <c r="G158" i="3"/>
  <c r="G159" i="3"/>
  <c r="G161" i="3"/>
  <c r="G162" i="3"/>
  <c r="G163" i="3"/>
  <c r="G164" i="3"/>
  <c r="G165" i="3"/>
  <c r="G166" i="3"/>
  <c r="G167" i="3"/>
  <c r="G168" i="3"/>
  <c r="G169" i="3"/>
  <c r="G170" i="3"/>
  <c r="G171" i="3"/>
  <c r="G172" i="3"/>
  <c r="G173" i="3"/>
  <c r="G174" i="3"/>
  <c r="G175" i="3"/>
  <c r="G176" i="3"/>
  <c r="G177" i="3"/>
  <c r="G178" i="3"/>
  <c r="G179" i="3"/>
  <c r="G180" i="3"/>
  <c r="G181" i="3"/>
  <c r="G182" i="3"/>
  <c r="G183" i="3"/>
  <c r="G184" i="3"/>
  <c r="G185" i="3"/>
  <c r="G186" i="3"/>
  <c r="G187" i="3"/>
  <c r="G188" i="3"/>
  <c r="G189" i="3"/>
  <c r="G190" i="3"/>
  <c r="G192" i="3"/>
  <c r="G193" i="3"/>
  <c r="G194" i="3"/>
  <c r="G195" i="3"/>
  <c r="G196" i="3"/>
  <c r="G198" i="3"/>
  <c r="G199" i="3"/>
  <c r="G200" i="3"/>
  <c r="G201" i="3"/>
  <c r="G202" i="3"/>
  <c r="G204" i="3"/>
  <c r="G205" i="3"/>
  <c r="G206" i="3"/>
  <c r="G207" i="3"/>
  <c r="G209" i="3"/>
  <c r="G210" i="3"/>
  <c r="G211" i="3"/>
  <c r="G212" i="3"/>
  <c r="G213" i="3"/>
  <c r="G214" i="3"/>
  <c r="G215" i="3"/>
  <c r="G216" i="3"/>
  <c r="G217" i="3"/>
  <c r="G218" i="3"/>
  <c r="G219" i="3"/>
  <c r="G220" i="3"/>
  <c r="G221" i="3"/>
  <c r="G222" i="3"/>
  <c r="G223" i="3"/>
  <c r="G224" i="3"/>
  <c r="G225" i="3"/>
  <c r="G226" i="3"/>
  <c r="G5" i="3"/>
  <c r="D231" i="4"/>
  <c r="P9" i="3"/>
  <c r="E46" i="3"/>
  <c r="K46" i="3"/>
  <c r="E69" i="3"/>
  <c r="K69" i="3"/>
  <c r="E72" i="3"/>
  <c r="K72" i="3"/>
  <c r="P11" i="3"/>
  <c r="I228" i="3"/>
  <c r="E53" i="3"/>
  <c r="K53" i="3"/>
  <c r="E54" i="3"/>
  <c r="K54" i="3"/>
  <c r="E59" i="3"/>
  <c r="K59" i="3"/>
  <c r="E60" i="3"/>
  <c r="K60" i="3"/>
  <c r="E61" i="3"/>
  <c r="K61" i="3"/>
  <c r="E62" i="3"/>
  <c r="K62" i="3"/>
  <c r="E63" i="3"/>
  <c r="K63" i="3"/>
  <c r="E64" i="3"/>
  <c r="K64" i="3"/>
  <c r="E65" i="3"/>
  <c r="K65" i="3"/>
  <c r="E66" i="3"/>
  <c r="K66" i="3"/>
  <c r="E71" i="3"/>
  <c r="K71" i="3"/>
  <c r="E78" i="3"/>
  <c r="K78" i="3"/>
  <c r="E79" i="3"/>
  <c r="K79" i="3"/>
  <c r="E80" i="3"/>
  <c r="K80" i="3"/>
  <c r="E81" i="3"/>
  <c r="K81" i="3"/>
  <c r="E82" i="3"/>
  <c r="K82" i="3"/>
  <c r="E86" i="3"/>
  <c r="K86" i="3"/>
  <c r="E87" i="3"/>
  <c r="K87" i="3"/>
  <c r="E88" i="3"/>
  <c r="K88" i="3"/>
  <c r="E89" i="3"/>
  <c r="K89" i="3"/>
  <c r="E90" i="3"/>
  <c r="K90" i="3"/>
  <c r="E91" i="3"/>
  <c r="K91" i="3"/>
  <c r="E92" i="3"/>
  <c r="K92" i="3"/>
  <c r="E93" i="3"/>
  <c r="K93" i="3"/>
  <c r="E94" i="3"/>
  <c r="K94" i="3"/>
  <c r="E95" i="3"/>
  <c r="K95" i="3"/>
  <c r="E100" i="3"/>
  <c r="K100" i="3"/>
  <c r="E101" i="3"/>
  <c r="K101" i="3"/>
  <c r="E102" i="3"/>
  <c r="K102" i="3"/>
  <c r="E103" i="3"/>
  <c r="K103" i="3"/>
  <c r="E104" i="3"/>
  <c r="K104" i="3"/>
  <c r="E105" i="3"/>
  <c r="K105" i="3"/>
  <c r="E106" i="3"/>
  <c r="K106" i="3"/>
  <c r="K107" i="3"/>
  <c r="E108" i="3"/>
  <c r="K108" i="3"/>
  <c r="K109" i="3"/>
  <c r="E110" i="3"/>
  <c r="K110" i="3"/>
  <c r="E111" i="3"/>
  <c r="K111" i="3"/>
  <c r="K112" i="3"/>
  <c r="E118" i="3"/>
  <c r="K118" i="3"/>
  <c r="E119" i="3"/>
  <c r="K119" i="3"/>
  <c r="E120" i="3"/>
  <c r="K120" i="3"/>
  <c r="E122" i="3"/>
  <c r="K122" i="3"/>
  <c r="E123" i="3"/>
  <c r="K123" i="3"/>
  <c r="E125" i="3"/>
  <c r="K125" i="3"/>
  <c r="E126" i="3"/>
  <c r="K126" i="3"/>
  <c r="E127" i="3"/>
  <c r="K127" i="3"/>
  <c r="E128" i="3"/>
  <c r="K128" i="3"/>
  <c r="E129" i="3"/>
  <c r="K129" i="3"/>
  <c r="E130" i="3"/>
  <c r="K130" i="3"/>
  <c r="E131" i="3"/>
  <c r="K131" i="3"/>
  <c r="E132" i="3"/>
  <c r="K132" i="3"/>
  <c r="E134" i="3"/>
  <c r="K134" i="3"/>
  <c r="E135" i="3"/>
  <c r="K135" i="3"/>
  <c r="E136" i="3"/>
  <c r="K136" i="3"/>
  <c r="E137" i="3"/>
  <c r="K137" i="3"/>
  <c r="E138" i="3"/>
  <c r="K138" i="3"/>
  <c r="E139" i="3"/>
  <c r="K139" i="3"/>
  <c r="E140" i="3"/>
  <c r="K140" i="3"/>
  <c r="E141" i="3"/>
  <c r="K141" i="3"/>
  <c r="E142" i="3"/>
  <c r="K142" i="3"/>
  <c r="E143" i="3"/>
  <c r="K143" i="3"/>
  <c r="E144" i="3"/>
  <c r="K144" i="3"/>
  <c r="E145" i="3"/>
  <c r="K145" i="3"/>
  <c r="E146" i="3"/>
  <c r="K146" i="3"/>
  <c r="E147" i="3"/>
  <c r="K147" i="3"/>
  <c r="E148" i="3"/>
  <c r="K148" i="3"/>
  <c r="E152" i="3"/>
  <c r="K152" i="3"/>
  <c r="E153" i="3"/>
  <c r="K153" i="3"/>
  <c r="E154" i="3"/>
  <c r="K154" i="3"/>
  <c r="K155" i="3"/>
  <c r="E156" i="3"/>
  <c r="K156" i="3"/>
  <c r="K157" i="3"/>
  <c r="E159" i="3"/>
  <c r="K159" i="3"/>
  <c r="K160" i="3"/>
  <c r="E161" i="3"/>
  <c r="K161" i="3"/>
  <c r="E163" i="3"/>
  <c r="K163" i="3"/>
  <c r="E164" i="3"/>
  <c r="K164" i="3"/>
  <c r="E166" i="3"/>
  <c r="K166" i="3"/>
  <c r="E167" i="3"/>
  <c r="K167" i="3"/>
  <c r="E168" i="3"/>
  <c r="K168" i="3"/>
  <c r="E169" i="3"/>
  <c r="K169" i="3"/>
  <c r="E170" i="3"/>
  <c r="K170" i="3"/>
  <c r="E171" i="3"/>
  <c r="K171" i="3"/>
  <c r="E172" i="3"/>
  <c r="K172" i="3"/>
  <c r="E173" i="3"/>
  <c r="K173" i="3"/>
  <c r="E174" i="3"/>
  <c r="K174" i="3"/>
  <c r="E175" i="3"/>
  <c r="K175" i="3"/>
  <c r="E176" i="3"/>
  <c r="K176" i="3"/>
  <c r="E177" i="3"/>
  <c r="K177" i="3"/>
  <c r="E178" i="3"/>
  <c r="K178" i="3"/>
  <c r="E179" i="3"/>
  <c r="K179" i="3"/>
  <c r="E180" i="3"/>
  <c r="K180" i="3"/>
  <c r="E181" i="3"/>
  <c r="K181" i="3"/>
  <c r="E182" i="3"/>
  <c r="K182" i="3"/>
  <c r="E183" i="3"/>
  <c r="K183" i="3"/>
  <c r="E184" i="3"/>
  <c r="K184" i="3"/>
  <c r="E185" i="3"/>
  <c r="K185" i="3"/>
  <c r="E186" i="3"/>
  <c r="K186" i="3"/>
  <c r="E187" i="3"/>
  <c r="K187" i="3"/>
  <c r="E188" i="3"/>
  <c r="K188" i="3"/>
  <c r="E189" i="3"/>
  <c r="K189" i="3"/>
  <c r="E190" i="3"/>
  <c r="K190" i="3"/>
  <c r="E192" i="3"/>
  <c r="K192" i="3"/>
  <c r="E193" i="3"/>
  <c r="K193" i="3"/>
  <c r="E194" i="3"/>
  <c r="K194" i="3"/>
  <c r="E195" i="3"/>
  <c r="K195" i="3"/>
  <c r="E196" i="3"/>
  <c r="K196" i="3"/>
  <c r="E198" i="3"/>
  <c r="K198" i="3"/>
  <c r="E202" i="3"/>
  <c r="K202" i="3"/>
  <c r="K203" i="3"/>
  <c r="K205" i="3"/>
  <c r="E206" i="3"/>
  <c r="K206" i="3"/>
  <c r="K208" i="3"/>
  <c r="E210" i="3"/>
  <c r="K210" i="3"/>
  <c r="E211" i="3"/>
  <c r="K211" i="3"/>
  <c r="E212" i="3"/>
  <c r="K212" i="3"/>
  <c r="E213" i="3"/>
  <c r="K213" i="3"/>
  <c r="E214" i="3"/>
  <c r="K214" i="3"/>
  <c r="E215" i="3"/>
  <c r="K215" i="3"/>
  <c r="E216" i="3"/>
  <c r="K216" i="3"/>
  <c r="E217" i="3"/>
  <c r="K217" i="3"/>
  <c r="E218" i="3"/>
  <c r="K218" i="3"/>
  <c r="E219" i="3"/>
  <c r="K219" i="3"/>
  <c r="E220" i="3"/>
  <c r="K220" i="3"/>
  <c r="E221" i="3"/>
  <c r="K221" i="3"/>
  <c r="E222" i="3"/>
  <c r="K222" i="3"/>
  <c r="E223" i="3"/>
  <c r="K223" i="3"/>
  <c r="E224" i="3"/>
  <c r="K224" i="3"/>
  <c r="E225" i="3"/>
  <c r="K225" i="3"/>
  <c r="E226" i="3"/>
  <c r="K226" i="3"/>
  <c r="E8" i="3"/>
  <c r="K8" i="3"/>
  <c r="E9" i="3"/>
  <c r="K9" i="3"/>
  <c r="E10" i="3"/>
  <c r="K10" i="3"/>
  <c r="E11" i="3"/>
  <c r="K11" i="3"/>
  <c r="E13" i="3"/>
  <c r="K13" i="3"/>
  <c r="E17" i="3"/>
  <c r="K17" i="3"/>
  <c r="E18" i="3"/>
  <c r="K18" i="3"/>
  <c r="E19" i="3"/>
  <c r="K19" i="3"/>
  <c r="E20" i="3"/>
  <c r="K20" i="3"/>
  <c r="E21" i="3"/>
  <c r="K21" i="3"/>
  <c r="E22" i="3"/>
  <c r="K22" i="3"/>
  <c r="E27" i="3"/>
  <c r="K27" i="3"/>
  <c r="E29" i="3"/>
  <c r="K29" i="3"/>
  <c r="E30" i="3"/>
  <c r="K30" i="3"/>
  <c r="E31" i="3"/>
  <c r="K31" i="3"/>
  <c r="E32" i="3"/>
  <c r="K32" i="3"/>
  <c r="E33" i="3"/>
  <c r="K33" i="3"/>
  <c r="E34" i="3"/>
  <c r="K34" i="3"/>
  <c r="E38" i="3"/>
  <c r="K38" i="3"/>
  <c r="E39" i="3"/>
  <c r="K39" i="3"/>
  <c r="E40" i="3"/>
  <c r="K40" i="3"/>
  <c r="E233" i="3"/>
  <c r="E234" i="3"/>
  <c r="F228" i="3"/>
  <c r="E228" i="3"/>
  <c r="H228" i="3"/>
  <c r="E230" i="3"/>
</calcChain>
</file>

<file path=xl/sharedStrings.xml><?xml version="1.0" encoding="utf-8"?>
<sst xmlns="http://schemas.openxmlformats.org/spreadsheetml/2006/main" count="582" uniqueCount="233">
  <si>
    <t>DREAMTHINKSPEAK: ONE DAY, MAYBE</t>
  </si>
  <si>
    <t>DATE</t>
  </si>
  <si>
    <t>TIME</t>
  </si>
  <si>
    <t>ARRANGEMENTS</t>
  </si>
  <si>
    <t>TOTAL TICKETS</t>
  </si>
  <si>
    <t>HOLDS</t>
  </si>
  <si>
    <t>HOLDS REMAINING</t>
  </si>
  <si>
    <t>PRESS</t>
  </si>
  <si>
    <t>EXECUTIVE &amp; CORP</t>
  </si>
  <si>
    <t>SOLD</t>
  </si>
  <si>
    <t>TICKETS REMAINING</t>
  </si>
  <si>
    <t>FULL</t>
  </si>
  <si>
    <t>CONCESSION</t>
  </si>
  <si>
    <t>SALES KEY</t>
  </si>
  <si>
    <t>TICKET TYPES</t>
  </si>
  <si>
    <t>Key Dates</t>
  </si>
  <si>
    <t>FRIDAY</t>
  </si>
  <si>
    <t>Public On Sale 1</t>
  </si>
  <si>
    <t>SOLD OUT</t>
  </si>
  <si>
    <t>Community Tickets</t>
  </si>
  <si>
    <t>N/A</t>
  </si>
  <si>
    <t>BETWEEN 1 AND 20 REMAINING</t>
  </si>
  <si>
    <t>Public On-Sale 1</t>
  </si>
  <si>
    <t>31 May 2017</t>
  </si>
  <si>
    <t>BETWEEN 21 AND 40 REMAINING</t>
  </si>
  <si>
    <t>Public On-Sale 2</t>
  </si>
  <si>
    <t>28 June 2017</t>
  </si>
  <si>
    <t>Public On Sale 2</t>
  </si>
  <si>
    <t>Press Night</t>
  </si>
  <si>
    <t>6 &amp; 7 September 2017</t>
  </si>
  <si>
    <t>TOTAL SLOTS</t>
  </si>
  <si>
    <t>Partnerships</t>
  </si>
  <si>
    <t>7 September 2017</t>
  </si>
  <si>
    <t>SOLD OUT SLOTS</t>
  </si>
  <si>
    <t>AD/TT</t>
  </si>
  <si>
    <t>SATURDAY</t>
  </si>
  <si>
    <t>TOTAL SLOTS REMAINING</t>
  </si>
  <si>
    <t>SUNDAY</t>
  </si>
  <si>
    <t>TUESDAY</t>
  </si>
  <si>
    <t>WEDNESDAY</t>
  </si>
  <si>
    <t>THURSDAY</t>
  </si>
  <si>
    <t>HOLD</t>
  </si>
  <si>
    <t>TOTAL</t>
  </si>
  <si>
    <t>CHECK</t>
  </si>
  <si>
    <t>total number of slots</t>
  </si>
  <si>
    <t>total potential tickets</t>
  </si>
  <si>
    <t>NO OF HOLDS USED</t>
  </si>
  <si>
    <t>NAME 1</t>
  </si>
  <si>
    <t>NAME 2</t>
  </si>
  <si>
    <t>Katy Fuller - AMPY-LQBP</t>
  </si>
  <si>
    <t>Chris Clay - ALPN-FIUE</t>
  </si>
  <si>
    <t>Darren Henley - AICY-JTLF</t>
  </si>
  <si>
    <t>Niccy Hallifax - AIKF-OETV</t>
  </si>
  <si>
    <t>Cian Smyth - ADTF-CGKH</t>
  </si>
  <si>
    <t>Laura Beddows - AHYE-AYVX</t>
  </si>
  <si>
    <t>Ben McKnight - AFBM-KDWR</t>
  </si>
  <si>
    <t>Ben Guest - AKJQ-ZSDJ</t>
  </si>
  <si>
    <t>Maddie Maughan - AMHP-BMCW</t>
  </si>
  <si>
    <t>Maddie Maughan - AHQJ-KNGY</t>
  </si>
  <si>
    <t>Nick Sweeting - AAIM-PRCO</t>
  </si>
  <si>
    <t>Chris Clay - ALPL-FWMH</t>
  </si>
  <si>
    <t>Jenny Hutt - ACDN FYPA</t>
  </si>
  <si>
    <t>Lily Mellor - AEHL-CAZQ</t>
  </si>
  <si>
    <t>Lily Mellor - AFMR-NMDW</t>
  </si>
  <si>
    <t>Nick Sweeting - ADUU-WWUW</t>
  </si>
  <si>
    <t>Michael Rubenfeld - AKBW-IPPU</t>
  </si>
  <si>
    <t>Hannah Williams-Walton - AIQA-IWGT</t>
  </si>
  <si>
    <t>Elizabeth Bergeron - ADXV-VDVG</t>
  </si>
  <si>
    <t>Rosie Millard</t>
  </si>
  <si>
    <t>Jo Franklin</t>
  </si>
  <si>
    <t>Chris Hees</t>
  </si>
  <si>
    <t>Will Hutchinson</t>
  </si>
  <si>
    <t>Guest</t>
  </si>
  <si>
    <t>Chris Graham-Bell</t>
  </si>
  <si>
    <t>Janthi-Mills Ward</t>
  </si>
  <si>
    <t>Chris Wilson</t>
  </si>
  <si>
    <t>Glenn Harley</t>
  </si>
  <si>
    <t>Glenn Harley guest</t>
  </si>
  <si>
    <t>Fay Blanchard</t>
  </si>
  <si>
    <t>Regis Cochefert</t>
  </si>
  <si>
    <t>Kirsty Sutcliffe</t>
  </si>
  <si>
    <t>Jessica Firbank - SENT 4.9.17</t>
  </si>
  <si>
    <t>Phil Batty - SENT 4.9.17</t>
  </si>
  <si>
    <t>Tare Kagbala - SENT 4.9.17</t>
  </si>
  <si>
    <t>Jo Franklin - SENT 4.9.17</t>
  </si>
  <si>
    <t>Colin Renshaw - SENT 4.9.17</t>
  </si>
  <si>
    <t>James Trowsdale - SENT 4.9.17</t>
  </si>
  <si>
    <t>Hedley Swain - SENT 4.9.17</t>
  </si>
  <si>
    <t>Sarah Harris - SENT 4.9.17</t>
  </si>
  <si>
    <t>Roli Barker- SENT 4.9.17</t>
  </si>
  <si>
    <t>Elinor Unwin- SENT 4.9.17</t>
  </si>
  <si>
    <t>Liam Rich- SENT 4.9.17</t>
  </si>
  <si>
    <t>Jo Affleck- SENT 4.9.17</t>
  </si>
  <si>
    <t>Peter McGurn- SENT 4.9.17</t>
  </si>
  <si>
    <t>Peter Guest- SENT 4.9.17</t>
  </si>
  <si>
    <t>Madeleine O'Reilly- SENT 4.9.17</t>
  </si>
  <si>
    <t>Mark Babych- SENT 4.9.17</t>
  </si>
  <si>
    <t>Louise Babych- SENT 4.9.17</t>
  </si>
  <si>
    <t>Rupert Creed- SENT 4.9.17</t>
  </si>
  <si>
    <t>Rupert Guest- SENT 4.9.17</t>
  </si>
  <si>
    <t>Sean McAllister- SENT 4.9.17</t>
  </si>
  <si>
    <t>Sean guest- SENT 4.9.17</t>
  </si>
  <si>
    <t>Mungo Beaumont- SENT 4.9.17</t>
  </si>
  <si>
    <t>Mungo Guest- SENT 4.9.17</t>
  </si>
  <si>
    <t>Dave Windass- SENT 4.9.17</t>
  </si>
  <si>
    <t>Dave W guest- SENT 4.9.17</t>
  </si>
  <si>
    <t>Sharon Darley- SENT 4.9.17</t>
  </si>
  <si>
    <t>Sharon guest- SENT 4.9.17</t>
  </si>
  <si>
    <t>Paul Smtih- SENT 4.9.17</t>
  </si>
  <si>
    <t xml:space="preserve">Cian Smyth  </t>
  </si>
  <si>
    <t>Katy Fuller</t>
  </si>
  <si>
    <t>Kate Kellaway - AECS-NUUP</t>
  </si>
  <si>
    <t>Amanda Stoodley - AIWM-UNRZ</t>
  </si>
  <si>
    <t>Amanda Stoodley guest - ADNJ-MBCK</t>
  </si>
  <si>
    <t>Harriet Johnson</t>
  </si>
  <si>
    <t>Michael Berriman</t>
  </si>
  <si>
    <t>John McGrath - ADQU-BAOT</t>
  </si>
  <si>
    <t>Angus Steward - ACDA-PNUK &amp; AEKZ-TWLI</t>
  </si>
  <si>
    <t>Hannah Robinson - ACJZ-FKPC  AJDP-FSMA</t>
  </si>
  <si>
    <t xml:space="preserve">Jane Edwardes ADLK-SSBB  </t>
  </si>
  <si>
    <t>Jonathan Brown AFEW-GKLH &amp; AACN-MWDK</t>
  </si>
  <si>
    <t xml:space="preserve">Lyn Gardner ADUK-QQHV </t>
  </si>
  <si>
    <t>Mike Robbo AMJP-DSRT &amp; AMBT-IVPB</t>
  </si>
  <si>
    <t>Sarah Freeman AKVW-NYTX</t>
  </si>
  <si>
    <t>Press</t>
  </si>
  <si>
    <t>Dominic Cavendish ADYV-LAWT</t>
  </si>
  <si>
    <t>Dominic Maxwell AHNI-EQUN</t>
  </si>
  <si>
    <t>Joanna Hawkins - AGPD-ESWV</t>
  </si>
  <si>
    <t>Kate Hainsworth - AFYB-QCOP</t>
  </si>
  <si>
    <t>Matthew Trueman - AGCH-IWTG</t>
  </si>
  <si>
    <t>Peter Hampshire AMKU-EEGY</t>
  </si>
  <si>
    <t>Will Ramsey - AEEF-KTKI</t>
  </si>
  <si>
    <t>Anna Arthur AJGP-OEBM &amp; AHGP-NXJW</t>
  </si>
  <si>
    <t>Phil Benson</t>
  </si>
  <si>
    <t>Phil Benson guest</t>
  </si>
  <si>
    <t>Paul Holloway</t>
  </si>
  <si>
    <t>Fran Hegyi</t>
  </si>
  <si>
    <t>Fran Hegyi guest</t>
  </si>
  <si>
    <t>Sam Kind</t>
  </si>
  <si>
    <t>Haitham Ridha</t>
  </si>
  <si>
    <t>Mel McVeigh</t>
  </si>
  <si>
    <t>Rebecca Clark</t>
  </si>
  <si>
    <t>Martin Atkinson</t>
  </si>
  <si>
    <t>Partners x 2</t>
  </si>
  <si>
    <t xml:space="preserve">Tare Kagbala  </t>
  </si>
  <si>
    <t>Elaine Larney</t>
  </si>
  <si>
    <t>Laura Beddows</t>
  </si>
  <si>
    <t>Jordan Foster</t>
  </si>
  <si>
    <t>Alexandra Walkder</t>
  </si>
  <si>
    <t>Daniel Ward - AEAK-ZUQX</t>
  </si>
  <si>
    <t>Daniel Ward guest - ABQD-ZLJM</t>
  </si>
  <si>
    <t>Nick Tandavanitj - sent 8.9.17</t>
  </si>
  <si>
    <t>Jessie Baek Guest</t>
  </si>
  <si>
    <t xml:space="preserve">Jessie Baek - eunjae@live.com </t>
  </si>
  <si>
    <t>Antony Shin - anthonyshin@ymail.com</t>
  </si>
  <si>
    <t xml:space="preserve">Amy Letman - amy@transformfestival.org
</t>
  </si>
  <si>
    <t>OFF SALE</t>
  </si>
  <si>
    <t>Nicholas Oughtred - AIYG-MOZF</t>
  </si>
  <si>
    <t>Nicholas Oughtred guest - AKXW-GRTG</t>
  </si>
  <si>
    <t>Rosie Clark - AMOH-MUQA</t>
  </si>
  <si>
    <t xml:space="preserve">Pete Palumbo - AIBY-CPFV
</t>
  </si>
  <si>
    <t>Pete Palumbo guest - ANAB-HFKD</t>
  </si>
  <si>
    <t>Sent 110917</t>
  </si>
  <si>
    <t>Sent 080917</t>
  </si>
  <si>
    <t>Aeri Yoo Guest</t>
  </si>
  <si>
    <t>Aeri Yoo - aeriyoo@gmail.com</t>
  </si>
  <si>
    <t>Angus Mackechnie - angus@isanuk.org</t>
  </si>
  <si>
    <t>Martin Green</t>
  </si>
  <si>
    <t>Jaeho Kang</t>
  </si>
  <si>
    <t>Kira Malinina ADQO-CTFP</t>
  </si>
  <si>
    <t>Sameera Anwar-West AJVH-BYAQ</t>
  </si>
  <si>
    <t>Sameera Guest - AHKV-AILI</t>
  </si>
  <si>
    <t>Henri Duckworth - henri.duckworth@gmail.com</t>
  </si>
  <si>
    <t>Johnny Goodwin</t>
  </si>
  <si>
    <t>St Stephens</t>
  </si>
  <si>
    <t>Patrick Connellan</t>
  </si>
  <si>
    <t>Strata - Dom Rumble dominicr@strataholdings.co.uk</t>
  </si>
  <si>
    <t>Strata - guest</t>
  </si>
  <si>
    <t>Carys Tavener</t>
  </si>
  <si>
    <t>Carys Tavener guest</t>
  </si>
  <si>
    <t>Stuart Johnson</t>
  </si>
  <si>
    <t>Sam Hunt</t>
  </si>
  <si>
    <t>Michael Hunt</t>
  </si>
  <si>
    <t>Alan Dix</t>
  </si>
  <si>
    <t>Frank Wilson</t>
  </si>
  <si>
    <t>Vicky Bissett</t>
  </si>
  <si>
    <t>Mikey Martins x 3</t>
  </si>
  <si>
    <t>Cian Smyth x 4</t>
  </si>
  <si>
    <t>sent 180917</t>
  </si>
  <si>
    <t xml:space="preserve">Simon Bruce - simon.bruce@farrer.co.uk 
</t>
  </si>
  <si>
    <t>Asking to move to 20.45</t>
  </si>
  <si>
    <t xml:space="preserve">Avril Johnson - avriljohnson171@gmail.com.
</t>
  </si>
  <si>
    <t>Michael Hunt - Mike@Mike.uk.com</t>
  </si>
  <si>
    <t>Hayley Young</t>
  </si>
  <si>
    <t>Hayley Young guest</t>
  </si>
  <si>
    <t>Neil Jowsey</t>
  </si>
  <si>
    <t xml:space="preserve">Chris Clay  </t>
  </si>
  <si>
    <t xml:space="preserve">Jenny Hutt  </t>
  </si>
  <si>
    <t>Gareth Hughes</t>
  </si>
  <si>
    <t>Louise Yates</t>
  </si>
  <si>
    <t>Kirsty Jennings</t>
  </si>
  <si>
    <t>Liam Rich</t>
  </si>
  <si>
    <t>Pete  Palumbo</t>
  </si>
  <si>
    <t xml:space="preserve">Pete Palumbo  </t>
  </si>
  <si>
    <t xml:space="preserve">LOGG </t>
  </si>
  <si>
    <t>LOGG</t>
  </si>
  <si>
    <t>plus one off sale x 3 in total</t>
  </si>
  <si>
    <t>Sandra Robinson</t>
  </si>
  <si>
    <t>Rosie Millard ACAH - EIVM</t>
  </si>
  <si>
    <t>Rosie Millard - AFQP-HQHY</t>
  </si>
  <si>
    <t xml:space="preserve">Rosie Millard  </t>
  </si>
  <si>
    <t>Mark Stewart - AKSQ-GVRO</t>
  </si>
  <si>
    <t>sent 220917</t>
  </si>
  <si>
    <t>David Norris dn@beyond90.com</t>
  </si>
  <si>
    <t>Judith Hibberd - judithhibberd@me.com</t>
  </si>
  <si>
    <t>Hayden Lindskog</t>
  </si>
  <si>
    <t>Min Ji Kim</t>
  </si>
  <si>
    <t>Ruth Truelove ruth.truelove@ststephens-hull.com</t>
  </si>
  <si>
    <t>Kirsten Simister</t>
  </si>
  <si>
    <t>sent 260917</t>
  </si>
  <si>
    <t>Aaron Lindskog</t>
  </si>
  <si>
    <t>sent 200917</t>
  </si>
  <si>
    <t>Check</t>
  </si>
  <si>
    <t>Done</t>
  </si>
  <si>
    <t>Sent</t>
  </si>
  <si>
    <t>Sent 260917</t>
  </si>
  <si>
    <t>Kate Bryan</t>
  </si>
  <si>
    <t>Jacqui Gay</t>
  </si>
  <si>
    <t>Sent 280917</t>
  </si>
  <si>
    <t>Martina Murphy</t>
  </si>
  <si>
    <t>Soifur  Rahman</t>
  </si>
  <si>
    <t>J Howard-Coombes</t>
  </si>
  <si>
    <t>sent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</si>
</sst>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£&quot;* #,##0.00_);_(&quot;£&quot;* \(#,##0.00\);_(&quot;£&quot;* &quot;-&quot;??_);_(@_)"/>
  </numFmts>
  <fonts count="20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name val="Calibri"/>
      <family val="2"/>
      <scheme val="minor"/>
    </font>
    <font>
      <sz val="8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theme="0" tint="-0.499984740745262"/>
      <name val="Calibri"/>
      <family val="2"/>
      <scheme val="minor"/>
    </font>
    <font>
      <i/>
      <sz val="12"/>
      <color theme="0" tint="-0.499984740745262"/>
      <name val="Calibri"/>
      <family val="2"/>
      <scheme val="minor"/>
    </font>
    <font>
      <strike/>
      <sz val="12"/>
      <color theme="0"/>
      <name val="Calibri"/>
      <family val="2"/>
      <scheme val="minor"/>
    </font>
    <font>
      <strike/>
      <sz val="12"/>
      <color theme="1"/>
      <name val="Calibri"/>
      <family val="2"/>
      <scheme val="minor"/>
    </font>
    <font>
      <b/>
      <strike/>
      <sz val="12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9">
    <xf numFmtId="0" fontId="0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3" fillId="14" borderId="0" applyNumberFormat="0" applyBorder="0" applyAlignment="0" applyProtection="0"/>
    <xf numFmtId="0" fontId="4" fillId="0" borderId="0" applyNumberFormat="0" applyFill="0" applyBorder="0" applyAlignment="0" applyProtection="0"/>
  </cellStyleXfs>
  <cellXfs count="103">
    <xf numFmtId="0" fontId="0" fillId="0" borderId="0" xfId="0"/>
    <xf numFmtId="49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3" fillId="2" borderId="0" xfId="0" applyFont="1" applyFill="1" applyAlignment="1">
      <alignment horizontal="left"/>
    </xf>
    <xf numFmtId="0" fontId="3" fillId="2" borderId="0" xfId="0" applyFont="1" applyFill="1"/>
    <xf numFmtId="14" fontId="3" fillId="3" borderId="0" xfId="0" applyNumberFormat="1" applyFont="1" applyFill="1" applyAlignment="1">
      <alignment horizontal="center"/>
    </xf>
    <xf numFmtId="14" fontId="3" fillId="2" borderId="0" xfId="0" applyNumberFormat="1" applyFont="1" applyFill="1" applyAlignment="1">
      <alignment horizontal="center"/>
    </xf>
    <xf numFmtId="0" fontId="0" fillId="0" borderId="0" xfId="0" applyAlignment="1">
      <alignment horizontal="center"/>
    </xf>
    <xf numFmtId="0" fontId="3" fillId="2" borderId="0" xfId="0" applyFont="1" applyFill="1" applyAlignment="1">
      <alignment horizontal="center"/>
    </xf>
    <xf numFmtId="164" fontId="0" fillId="0" borderId="0" xfId="1" applyFont="1" applyAlignment="1">
      <alignment horizontal="left"/>
    </xf>
    <xf numFmtId="164" fontId="0" fillId="0" borderId="0" xfId="1" applyFont="1"/>
    <xf numFmtId="0" fontId="3" fillId="3" borderId="0" xfId="0" applyFont="1" applyFill="1"/>
    <xf numFmtId="0" fontId="6" fillId="0" borderId="0" xfId="0" applyFont="1" applyAlignment="1">
      <alignment horizontal="left"/>
    </xf>
    <xf numFmtId="1" fontId="0" fillId="0" borderId="0" xfId="0" applyNumberFormat="1" applyAlignment="1">
      <alignment horizontal="center"/>
    </xf>
    <xf numFmtId="0" fontId="8" fillId="0" borderId="0" xfId="0" applyFont="1"/>
    <xf numFmtId="0" fontId="9" fillId="0" borderId="0" xfId="0" applyFont="1" applyAlignment="1">
      <alignment horizontal="left"/>
    </xf>
    <xf numFmtId="164" fontId="0" fillId="0" borderId="0" xfId="0" applyNumberFormat="1" applyAlignment="1">
      <alignment horizontal="left"/>
    </xf>
    <xf numFmtId="0" fontId="0" fillId="0" borderId="0" xfId="0" applyNumberFormat="1" applyAlignment="1">
      <alignment horizontal="center"/>
    </xf>
    <xf numFmtId="49" fontId="3" fillId="2" borderId="0" xfId="0" applyNumberFormat="1" applyFont="1" applyFill="1" applyAlignment="1">
      <alignment horizontal="center"/>
    </xf>
    <xf numFmtId="0" fontId="0" fillId="0" borderId="0" xfId="0" applyFill="1"/>
    <xf numFmtId="20" fontId="2" fillId="8" borderId="0" xfId="0" applyNumberFormat="1" applyFont="1" applyFill="1" applyAlignment="1">
      <alignment horizontal="left"/>
    </xf>
    <xf numFmtId="0" fontId="2" fillId="2" borderId="0" xfId="0" applyFont="1" applyFill="1" applyAlignment="1">
      <alignment horizontal="left"/>
    </xf>
    <xf numFmtId="20" fontId="2" fillId="9" borderId="0" xfId="0" applyNumberFormat="1" applyFont="1" applyFill="1" applyAlignment="1">
      <alignment horizontal="left"/>
    </xf>
    <xf numFmtId="49" fontId="0" fillId="0" borderId="0" xfId="0" applyNumberFormat="1"/>
    <xf numFmtId="20" fontId="2" fillId="10" borderId="0" xfId="0" applyNumberFormat="1" applyFont="1" applyFill="1" applyAlignment="1">
      <alignment horizontal="left"/>
    </xf>
    <xf numFmtId="20" fontId="2" fillId="4" borderId="0" xfId="0" applyNumberFormat="1" applyFont="1" applyFill="1" applyAlignment="1">
      <alignment horizontal="left"/>
    </xf>
    <xf numFmtId="20" fontId="2" fillId="5" borderId="0" xfId="0" applyNumberFormat="1" applyFont="1" applyFill="1" applyAlignment="1">
      <alignment horizontal="left"/>
    </xf>
    <xf numFmtId="20" fontId="2" fillId="6" borderId="0" xfId="0" applyNumberFormat="1" applyFont="1" applyFill="1" applyAlignment="1">
      <alignment horizontal="left"/>
    </xf>
    <xf numFmtId="0" fontId="8" fillId="0" borderId="0" xfId="0" applyNumberFormat="1" applyFont="1" applyAlignment="1">
      <alignment horizontal="center"/>
    </xf>
    <xf numFmtId="0" fontId="0" fillId="11" borderId="0" xfId="0" applyNumberFormat="1" applyFill="1" applyAlignment="1">
      <alignment horizontal="center"/>
    </xf>
    <xf numFmtId="1" fontId="0" fillId="11" borderId="0" xfId="0" applyNumberFormat="1" applyFill="1" applyAlignment="1">
      <alignment horizontal="center"/>
    </xf>
    <xf numFmtId="2" fontId="0" fillId="0" borderId="0" xfId="0" applyNumberFormat="1" applyAlignment="1">
      <alignment horizontal="center"/>
    </xf>
    <xf numFmtId="1" fontId="0" fillId="0" borderId="0" xfId="1" applyNumberFormat="1" applyFont="1" applyAlignment="1">
      <alignment horizontal="center"/>
    </xf>
    <xf numFmtId="0" fontId="0" fillId="0" borderId="0" xfId="0" applyFill="1" applyAlignment="1"/>
    <xf numFmtId="1" fontId="0" fillId="0" borderId="0" xfId="0" applyNumberFormat="1" applyFill="1" applyAlignment="1">
      <alignment horizontal="center"/>
    </xf>
    <xf numFmtId="0" fontId="0" fillId="0" borderId="0" xfId="0" applyNumberFormat="1" applyFill="1" applyAlignment="1">
      <alignment horizontal="center"/>
    </xf>
    <xf numFmtId="20" fontId="2" fillId="12" borderId="0" xfId="0" applyNumberFormat="1" applyFont="1" applyFill="1" applyAlignment="1">
      <alignment horizontal="left"/>
    </xf>
    <xf numFmtId="0" fontId="6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20" fontId="0" fillId="0" borderId="0" xfId="0" applyNumberFormat="1" applyFont="1" applyFill="1" applyAlignment="1">
      <alignment horizontal="center"/>
    </xf>
    <xf numFmtId="0" fontId="11" fillId="4" borderId="0" xfId="0" applyNumberFormat="1" applyFont="1" applyFill="1" applyAlignment="1">
      <alignment horizontal="center"/>
    </xf>
    <xf numFmtId="0" fontId="0" fillId="4" borderId="0" xfId="0" applyNumberFormat="1" applyFill="1" applyAlignment="1">
      <alignment horizontal="center"/>
    </xf>
    <xf numFmtId="0" fontId="10" fillId="0" borderId="0" xfId="0" applyFont="1"/>
    <xf numFmtId="0" fontId="0" fillId="0" borderId="0" xfId="0" applyFont="1" applyAlignment="1">
      <alignment horizontal="center"/>
    </xf>
    <xf numFmtId="0" fontId="0" fillId="0" borderId="0" xfId="0" applyNumberFormat="1" applyFont="1" applyAlignment="1">
      <alignment horizontal="center"/>
    </xf>
    <xf numFmtId="0" fontId="0" fillId="11" borderId="0" xfId="0" applyNumberFormat="1" applyFont="1" applyFill="1" applyAlignment="1">
      <alignment horizontal="center"/>
    </xf>
    <xf numFmtId="0" fontId="0" fillId="0" borderId="0" xfId="0" applyNumberFormat="1" applyFont="1" applyFill="1" applyAlignment="1">
      <alignment horizontal="center"/>
    </xf>
    <xf numFmtId="49" fontId="0" fillId="0" borderId="0" xfId="0" applyNumberFormat="1" applyFont="1" applyAlignment="1">
      <alignment horizontal="center"/>
    </xf>
    <xf numFmtId="2" fontId="0" fillId="0" borderId="0" xfId="0" applyNumberFormat="1" applyFont="1" applyAlignment="1">
      <alignment horizontal="center"/>
    </xf>
    <xf numFmtId="0" fontId="0" fillId="0" borderId="1" xfId="0" applyBorder="1"/>
    <xf numFmtId="1" fontId="13" fillId="14" borderId="1" xfId="17" applyNumberFormat="1" applyBorder="1" applyAlignment="1">
      <alignment horizontal="center"/>
    </xf>
    <xf numFmtId="1" fontId="12" fillId="13" borderId="1" xfId="16" applyNumberFormat="1" applyBorder="1" applyAlignment="1">
      <alignment horizontal="center"/>
    </xf>
    <xf numFmtId="0" fontId="2" fillId="2" borderId="0" xfId="0" applyFont="1" applyFill="1"/>
    <xf numFmtId="49" fontId="15" fillId="0" borderId="0" xfId="0" applyNumberFormat="1" applyFont="1" applyFill="1" applyAlignment="1">
      <alignment horizontal="left"/>
    </xf>
    <xf numFmtId="0" fontId="2" fillId="4" borderId="1" xfId="0" applyFont="1" applyFill="1" applyBorder="1"/>
    <xf numFmtId="49" fontId="14" fillId="0" borderId="1" xfId="0" applyNumberFormat="1" applyFont="1" applyBorder="1" applyAlignment="1">
      <alignment horizontal="left"/>
    </xf>
    <xf numFmtId="0" fontId="2" fillId="5" borderId="1" xfId="0" applyFont="1" applyFill="1" applyBorder="1"/>
    <xf numFmtId="49" fontId="14" fillId="0" borderId="1" xfId="0" applyNumberFormat="1" applyFont="1" applyFill="1" applyBorder="1" applyAlignment="1">
      <alignment horizontal="left"/>
    </xf>
    <xf numFmtId="0" fontId="2" fillId="6" borderId="1" xfId="0" applyFont="1" applyFill="1" applyBorder="1"/>
    <xf numFmtId="0" fontId="2" fillId="8" borderId="1" xfId="0" applyFont="1" applyFill="1" applyBorder="1"/>
    <xf numFmtId="0" fontId="2" fillId="9" borderId="1" xfId="0" applyFont="1" applyFill="1" applyBorder="1"/>
    <xf numFmtId="49" fontId="14" fillId="0" borderId="1" xfId="0" applyNumberFormat="1" applyFont="1" applyBorder="1"/>
    <xf numFmtId="0" fontId="10" fillId="7" borderId="1" xfId="0" applyFont="1" applyFill="1" applyBorder="1"/>
    <xf numFmtId="20" fontId="10" fillId="0" borderId="0" xfId="0" applyNumberFormat="1" applyFont="1" applyFill="1" applyAlignment="1">
      <alignment horizontal="center"/>
    </xf>
    <xf numFmtId="0" fontId="10" fillId="0" borderId="0" xfId="0" applyFont="1" applyFill="1"/>
    <xf numFmtId="1" fontId="0" fillId="0" borderId="0" xfId="0" applyNumberFormat="1" applyAlignment="1">
      <alignment horizontal="left"/>
    </xf>
    <xf numFmtId="0" fontId="3" fillId="15" borderId="0" xfId="0" applyFont="1" applyFill="1" applyAlignment="1">
      <alignment horizontal="center"/>
    </xf>
    <xf numFmtId="0" fontId="3" fillId="10" borderId="0" xfId="0" applyFont="1" applyFill="1" applyAlignment="1">
      <alignment horizontal="center"/>
    </xf>
    <xf numFmtId="0" fontId="3" fillId="16" borderId="0" xfId="0" applyFont="1" applyFill="1" applyAlignment="1">
      <alignment horizontal="center"/>
    </xf>
    <xf numFmtId="0" fontId="0" fillId="0" borderId="1" xfId="0" applyBorder="1" applyProtection="1">
      <protection locked="0"/>
    </xf>
    <xf numFmtId="14" fontId="16" fillId="3" borderId="0" xfId="0" applyNumberFormat="1" applyFont="1" applyFill="1" applyAlignment="1">
      <alignment horizontal="center"/>
    </xf>
    <xf numFmtId="20" fontId="17" fillId="0" borderId="0" xfId="0" applyNumberFormat="1" applyFont="1" applyFill="1" applyAlignment="1">
      <alignment horizontal="center"/>
    </xf>
    <xf numFmtId="20" fontId="18" fillId="5" borderId="0" xfId="0" applyNumberFormat="1" applyFont="1" applyFill="1" applyAlignment="1">
      <alignment horizontal="left"/>
    </xf>
    <xf numFmtId="1" fontId="17" fillId="0" borderId="0" xfId="0" applyNumberFormat="1" applyFont="1" applyAlignment="1">
      <alignment horizontal="center"/>
    </xf>
    <xf numFmtId="0" fontId="17" fillId="0" borderId="0" xfId="0" applyNumberFormat="1" applyFont="1" applyAlignment="1">
      <alignment horizontal="center"/>
    </xf>
    <xf numFmtId="20" fontId="18" fillId="6" borderId="0" xfId="0" applyNumberFormat="1" applyFont="1" applyFill="1" applyAlignment="1">
      <alignment horizontal="left"/>
    </xf>
    <xf numFmtId="14" fontId="16" fillId="2" borderId="0" xfId="0" applyNumberFormat="1" applyFont="1" applyFill="1" applyAlignment="1">
      <alignment horizontal="center"/>
    </xf>
    <xf numFmtId="0" fontId="0" fillId="0" borderId="2" xfId="0" applyBorder="1"/>
    <xf numFmtId="0" fontId="0" fillId="0" borderId="3" xfId="0" applyBorder="1"/>
    <xf numFmtId="14" fontId="3" fillId="2" borderId="1" xfId="0" applyNumberFormat="1" applyFont="1" applyFill="1" applyBorder="1" applyAlignment="1">
      <alignment horizontal="center"/>
    </xf>
    <xf numFmtId="20" fontId="0" fillId="0" borderId="1" xfId="0" applyNumberFormat="1" applyFont="1" applyFill="1" applyBorder="1" applyAlignment="1">
      <alignment horizontal="center"/>
    </xf>
    <xf numFmtId="1" fontId="0" fillId="11" borderId="1" xfId="0" applyNumberFormat="1" applyFill="1" applyBorder="1" applyAlignment="1">
      <alignment horizontal="center"/>
    </xf>
    <xf numFmtId="0" fontId="0" fillId="0" borderId="1" xfId="0" applyBorder="1" applyAlignment="1">
      <alignment horizontal="center"/>
    </xf>
    <xf numFmtId="20" fontId="10" fillId="0" borderId="1" xfId="0" applyNumberFormat="1" applyFont="1" applyFill="1" applyBorder="1" applyAlignment="1">
      <alignment horizontal="center"/>
    </xf>
    <xf numFmtId="1" fontId="0" fillId="0" borderId="1" xfId="0" applyNumberFormat="1" applyFill="1" applyBorder="1" applyAlignment="1">
      <alignment horizontal="center"/>
    </xf>
    <xf numFmtId="0" fontId="11" fillId="0" borderId="1" xfId="0" applyFont="1" applyBorder="1"/>
    <xf numFmtId="0" fontId="11" fillId="7" borderId="1" xfId="0" applyFont="1" applyFill="1" applyBorder="1"/>
    <xf numFmtId="0" fontId="11" fillId="17" borderId="1" xfId="0" applyFont="1" applyFill="1" applyBorder="1"/>
    <xf numFmtId="0" fontId="11" fillId="0" borderId="0" xfId="0" applyFont="1"/>
    <xf numFmtId="0" fontId="11" fillId="0" borderId="1" xfId="0" applyFont="1" applyBorder="1" applyAlignment="1">
      <alignment horizontal="center"/>
    </xf>
    <xf numFmtId="0" fontId="0" fillId="0" borderId="1" xfId="0" applyBorder="1" applyAlignment="1">
      <alignment wrapText="1"/>
    </xf>
    <xf numFmtId="14" fontId="3" fillId="3" borderId="0" xfId="0" applyNumberFormat="1" applyFont="1" applyFill="1" applyAlignment="1">
      <alignment horizontal="center" vertical="top"/>
    </xf>
    <xf numFmtId="20" fontId="0" fillId="0" borderId="0" xfId="0" applyNumberFormat="1" applyFont="1" applyFill="1" applyAlignment="1">
      <alignment horizontal="center" vertical="top"/>
    </xf>
    <xf numFmtId="1" fontId="0" fillId="0" borderId="0" xfId="0" applyNumberFormat="1" applyAlignment="1">
      <alignment horizontal="center" vertical="top"/>
    </xf>
    <xf numFmtId="0" fontId="19" fillId="0" borderId="0" xfId="0" applyFont="1"/>
    <xf numFmtId="0" fontId="0" fillId="0" borderId="0" xfId="0" applyFill="1" applyBorder="1"/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 vertical="top"/>
    </xf>
    <xf numFmtId="0" fontId="11" fillId="0" borderId="1" xfId="0" applyFont="1" applyBorder="1" applyAlignment="1">
      <alignment wrapText="1"/>
    </xf>
    <xf numFmtId="0" fontId="11" fillId="0" borderId="1" xfId="0" applyFont="1" applyBorder="1" applyAlignment="1">
      <alignment vertical="top"/>
    </xf>
    <xf numFmtId="0" fontId="11" fillId="0" borderId="0" xfId="0" applyFont="1" applyAlignment="1">
      <alignment vertical="top"/>
    </xf>
    <xf numFmtId="0" fontId="0" fillId="0" borderId="4" xfId="0" applyFill="1" applyBorder="1"/>
    <xf numFmtId="0" fontId="4" fillId="0" borderId="0" xfId="18" applyAlignment="1">
      <alignment vertical="center"/>
    </xf>
  </cellXfs>
  <cellStyles count="19">
    <cellStyle name="Bad" xfId="17" builtinId="27"/>
    <cellStyle name="Currency" xfId="1" builtinId="4"/>
    <cellStyle name="Followed Hyperlink" xfId="7" builtinId="9" hidden="1"/>
    <cellStyle name="Followed Hyperlink" xfId="13" builtinId="9" hidden="1"/>
    <cellStyle name="Followed Hyperlink" xfId="11" builtinId="9" hidden="1"/>
    <cellStyle name="Followed Hyperlink" xfId="3" builtinId="9" hidden="1"/>
    <cellStyle name="Followed Hyperlink" xfId="15" builtinId="9" hidden="1"/>
    <cellStyle name="Followed Hyperlink" xfId="5" builtinId="9" hidden="1"/>
    <cellStyle name="Followed Hyperlink" xfId="9" builtinId="9" hidden="1"/>
    <cellStyle name="Good" xfId="16" builtinId="26"/>
    <cellStyle name="Hyperlink" xfId="1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4" builtinId="8" hidden="1"/>
    <cellStyle name="Hyperlink" xfId="2" builtinId="8" hidden="1"/>
    <cellStyle name="Hyperlink" xfId="18" builtinId="8"/>
    <cellStyle name="Normal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Medium7"/>
  <colors>
    <mruColors>
      <color rgb="FFFF9DD4"/>
      <color rgb="FFC6EFCE"/>
      <color rgb="FFE97B8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dn@beyond90.com" TargetMode="External"/><Relationship Id="rId1" Type="http://schemas.openxmlformats.org/officeDocument/2006/relationships/hyperlink" Target="mailto:dn@beyond90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260"/>
  <sheetViews>
    <sheetView topLeftCell="A181" zoomScale="120" zoomScaleNormal="120" zoomScalePageLayoutView="120" workbookViewId="0">
      <selection activeCell="J193" sqref="J193"/>
    </sheetView>
  </sheetViews>
  <sheetFormatPr defaultColWidth="10.875" defaultRowHeight="15.75" x14ac:dyDescent="0.25"/>
  <cols>
    <col min="1" max="1" width="11.625" bestFit="1" customWidth="1"/>
    <col min="2" max="2" width="17.875" style="2" bestFit="1" customWidth="1"/>
    <col min="3" max="3" width="8.875" style="37" customWidth="1"/>
    <col min="4" max="4" width="18.875" style="12" bestFit="1" customWidth="1"/>
    <col min="5" max="5" width="17.125" style="7" customWidth="1"/>
    <col min="6" max="6" width="10.125" style="7" customWidth="1"/>
    <col min="7" max="7" width="17.125" style="7" bestFit="1" customWidth="1"/>
    <col min="8" max="8" width="9.625" style="7" customWidth="1"/>
    <col min="9" max="9" width="19" style="7" hidden="1" customWidth="1"/>
    <col min="10" max="10" width="18.875" style="43" customWidth="1"/>
    <col min="11" max="11" width="18.875" style="7" customWidth="1"/>
    <col min="12" max="12" width="11.375" style="2" hidden="1" customWidth="1"/>
    <col min="13" max="13" width="15.5" hidden="1" customWidth="1"/>
    <col min="14" max="14" width="4.375" customWidth="1"/>
    <col min="15" max="15" width="25.125" customWidth="1"/>
    <col min="16" max="16" width="31.375" customWidth="1"/>
    <col min="17" max="17" width="4.625" customWidth="1"/>
    <col min="18" max="18" width="21" customWidth="1"/>
    <col min="19" max="19" width="21.375" customWidth="1"/>
  </cols>
  <sheetData>
    <row r="2" spans="1:19" ht="23.25" x14ac:dyDescent="0.35">
      <c r="B2" s="15" t="s">
        <v>0</v>
      </c>
    </row>
    <row r="4" spans="1:19" x14ac:dyDescent="0.25">
      <c r="B4" s="3" t="s">
        <v>1</v>
      </c>
      <c r="C4" s="38" t="s">
        <v>2</v>
      </c>
      <c r="D4" s="3" t="s">
        <v>3</v>
      </c>
      <c r="E4" s="8" t="s">
        <v>4</v>
      </c>
      <c r="F4" s="66" t="s">
        <v>5</v>
      </c>
      <c r="G4" s="66" t="s">
        <v>6</v>
      </c>
      <c r="H4" s="67" t="s">
        <v>7</v>
      </c>
      <c r="I4" s="8" t="s">
        <v>8</v>
      </c>
      <c r="J4" s="68" t="s">
        <v>9</v>
      </c>
      <c r="K4" s="8" t="s">
        <v>10</v>
      </c>
      <c r="L4" s="8" t="s">
        <v>11</v>
      </c>
      <c r="M4" s="8" t="s">
        <v>12</v>
      </c>
      <c r="O4" s="52" t="s">
        <v>13</v>
      </c>
      <c r="R4" s="21" t="s">
        <v>14</v>
      </c>
      <c r="S4" s="53" t="s">
        <v>15</v>
      </c>
    </row>
    <row r="5" spans="1:19" x14ac:dyDescent="0.25">
      <c r="A5" s="11" t="s">
        <v>16</v>
      </c>
      <c r="B5" s="70">
        <v>42979</v>
      </c>
      <c r="C5" s="71">
        <v>0.75</v>
      </c>
      <c r="D5" s="72" t="s">
        <v>17</v>
      </c>
      <c r="E5" s="73">
        <f>40-F5</f>
        <v>38</v>
      </c>
      <c r="F5" s="73">
        <v>2</v>
      </c>
      <c r="G5" s="73">
        <f>F5-Holds!E5</f>
        <v>0</v>
      </c>
      <c r="H5" s="73"/>
      <c r="I5" s="73"/>
      <c r="J5" s="73">
        <v>38</v>
      </c>
      <c r="K5" s="73">
        <f t="shared" ref="K5:K68" si="0">E5-J5</f>
        <v>0</v>
      </c>
      <c r="L5" s="9">
        <v>18.5</v>
      </c>
      <c r="M5" s="10">
        <v>10</v>
      </c>
      <c r="O5" s="50">
        <v>0</v>
      </c>
      <c r="P5" s="49" t="s">
        <v>18</v>
      </c>
      <c r="R5" s="54" t="s">
        <v>19</v>
      </c>
      <c r="S5" s="55" t="s">
        <v>20</v>
      </c>
    </row>
    <row r="6" spans="1:19" x14ac:dyDescent="0.25">
      <c r="B6" s="70">
        <v>42979</v>
      </c>
      <c r="C6" s="71">
        <v>0.77083333333333337</v>
      </c>
      <c r="D6" s="72" t="s">
        <v>17</v>
      </c>
      <c r="E6" s="73">
        <f t="shared" ref="E6:E40" si="1">40-F6</f>
        <v>38</v>
      </c>
      <c r="F6" s="73">
        <v>2</v>
      </c>
      <c r="G6" s="73">
        <v>0</v>
      </c>
      <c r="H6" s="73"/>
      <c r="I6" s="73"/>
      <c r="J6" s="73">
        <v>38</v>
      </c>
      <c r="K6" s="73">
        <f t="shared" si="0"/>
        <v>0</v>
      </c>
      <c r="L6" s="9">
        <v>18.5</v>
      </c>
      <c r="M6" s="10">
        <v>10</v>
      </c>
      <c r="O6" s="51">
        <v>19</v>
      </c>
      <c r="P6" s="49" t="s">
        <v>21</v>
      </c>
      <c r="R6" s="56" t="s">
        <v>22</v>
      </c>
      <c r="S6" s="57" t="s">
        <v>23</v>
      </c>
    </row>
    <row r="7" spans="1:19" x14ac:dyDescent="0.25">
      <c r="B7" s="70">
        <v>42979</v>
      </c>
      <c r="C7" s="71">
        <v>0.79166666666666663</v>
      </c>
      <c r="D7" s="72" t="s">
        <v>17</v>
      </c>
      <c r="E7" s="73">
        <f>40-F7-I7</f>
        <v>38</v>
      </c>
      <c r="F7" s="73">
        <v>2</v>
      </c>
      <c r="G7" s="73">
        <f>F7-Holds!E7</f>
        <v>0</v>
      </c>
      <c r="H7" s="73"/>
      <c r="I7" s="74"/>
      <c r="J7" s="74">
        <v>38</v>
      </c>
      <c r="K7" s="73">
        <f t="shared" si="0"/>
        <v>0</v>
      </c>
      <c r="L7" s="9">
        <v>18.5</v>
      </c>
      <c r="M7" s="10">
        <v>10</v>
      </c>
      <c r="O7" s="51">
        <v>21</v>
      </c>
      <c r="P7" s="49" t="s">
        <v>24</v>
      </c>
      <c r="R7" s="58" t="s">
        <v>25</v>
      </c>
      <c r="S7" s="57" t="s">
        <v>26</v>
      </c>
    </row>
    <row r="8" spans="1:19" x14ac:dyDescent="0.25">
      <c r="B8" s="70">
        <v>42979</v>
      </c>
      <c r="C8" s="71">
        <v>0.84375</v>
      </c>
      <c r="D8" s="75" t="s">
        <v>27</v>
      </c>
      <c r="E8" s="73">
        <f t="shared" si="1"/>
        <v>38</v>
      </c>
      <c r="F8" s="73">
        <v>2</v>
      </c>
      <c r="G8" s="73">
        <f>F8-Holds!E8</f>
        <v>0</v>
      </c>
      <c r="H8" s="73"/>
      <c r="I8" s="74"/>
      <c r="J8" s="74">
        <v>36</v>
      </c>
      <c r="K8" s="73">
        <f t="shared" si="0"/>
        <v>2</v>
      </c>
      <c r="L8" s="9">
        <v>18.5</v>
      </c>
      <c r="M8" s="10">
        <v>10</v>
      </c>
      <c r="Q8" s="19"/>
      <c r="R8" s="59" t="s">
        <v>28</v>
      </c>
      <c r="S8" s="57" t="s">
        <v>29</v>
      </c>
    </row>
    <row r="9" spans="1:19" x14ac:dyDescent="0.25">
      <c r="B9" s="70">
        <v>42979</v>
      </c>
      <c r="C9" s="71">
        <v>0.86458333333333337</v>
      </c>
      <c r="D9" s="75" t="s">
        <v>27</v>
      </c>
      <c r="E9" s="73">
        <f t="shared" si="1"/>
        <v>38</v>
      </c>
      <c r="F9" s="73">
        <v>2</v>
      </c>
      <c r="G9" s="73">
        <f>F9-Holds!E9</f>
        <v>2</v>
      </c>
      <c r="H9" s="73"/>
      <c r="I9" s="74"/>
      <c r="J9" s="74">
        <v>5</v>
      </c>
      <c r="K9" s="73">
        <f t="shared" si="0"/>
        <v>33</v>
      </c>
      <c r="L9" s="9">
        <v>18.5</v>
      </c>
      <c r="M9" s="10">
        <v>10</v>
      </c>
      <c r="O9" s="42" t="s">
        <v>30</v>
      </c>
      <c r="P9" s="2">
        <f>COUNT(C5:C40,C42:C46,C53:C67,C68:C102,C103:C106,C108,C110:C111,C113:C135,C136:C154,C156,C158:C159,C161:C167,C168:C190,C192:C196,C198:C202,C204:C207,C209:C226)</f>
        <v>205</v>
      </c>
      <c r="R9" s="60" t="s">
        <v>31</v>
      </c>
      <c r="S9" s="61" t="s">
        <v>32</v>
      </c>
    </row>
    <row r="10" spans="1:19" x14ac:dyDescent="0.25">
      <c r="B10" s="70">
        <v>42979</v>
      </c>
      <c r="C10" s="71">
        <v>0.88541666666666663</v>
      </c>
      <c r="D10" s="75" t="s">
        <v>27</v>
      </c>
      <c r="E10" s="73">
        <f t="shared" si="1"/>
        <v>38</v>
      </c>
      <c r="F10" s="73">
        <v>2</v>
      </c>
      <c r="G10" s="73">
        <f>F10-Holds!E10</f>
        <v>2</v>
      </c>
      <c r="H10" s="73"/>
      <c r="I10" s="74"/>
      <c r="J10" s="74">
        <v>9</v>
      </c>
      <c r="K10" s="73">
        <f t="shared" si="0"/>
        <v>29</v>
      </c>
      <c r="L10" s="9">
        <v>18.5</v>
      </c>
      <c r="M10" s="10">
        <v>10</v>
      </c>
      <c r="O10" s="42" t="s">
        <v>33</v>
      </c>
      <c r="P10" s="2">
        <f>COUNT(K5:K7,K12,K14:K16,K23:K26,K28,K35:K37,K41:K45,K47:K52,K55:K58,K67:K68,K70,K73:K77,K83:K85,K96:K99,K113:K117,K121,K124,K133,K149:K151,K158,K162,K165,K191,K197,K199:K201,K204,K207,K209)</f>
        <v>67</v>
      </c>
      <c r="R10" s="62" t="s">
        <v>34</v>
      </c>
      <c r="S10" s="61" t="s">
        <v>20</v>
      </c>
    </row>
    <row r="11" spans="1:19" x14ac:dyDescent="0.25">
      <c r="A11" s="4" t="s">
        <v>35</v>
      </c>
      <c r="B11" s="76">
        <v>42980</v>
      </c>
      <c r="C11" s="71">
        <v>0.54166666666666663</v>
      </c>
      <c r="D11" s="75" t="s">
        <v>27</v>
      </c>
      <c r="E11" s="73">
        <f t="shared" si="1"/>
        <v>38</v>
      </c>
      <c r="F11" s="73">
        <v>2</v>
      </c>
      <c r="G11" s="73">
        <f>F11-Holds!E11</f>
        <v>2</v>
      </c>
      <c r="H11" s="73"/>
      <c r="I11" s="74"/>
      <c r="J11" s="74">
        <v>0</v>
      </c>
      <c r="K11" s="73">
        <f t="shared" si="0"/>
        <v>38</v>
      </c>
      <c r="L11" s="9">
        <v>18.5</v>
      </c>
      <c r="M11" s="10">
        <v>10</v>
      </c>
      <c r="O11" s="64" t="s">
        <v>36</v>
      </c>
      <c r="P11" s="65">
        <f>P9-P10</f>
        <v>138</v>
      </c>
    </row>
    <row r="12" spans="1:19" x14ac:dyDescent="0.25">
      <c r="B12" s="76">
        <v>42980</v>
      </c>
      <c r="C12" s="71">
        <v>0.5625</v>
      </c>
      <c r="D12" s="72" t="s">
        <v>17</v>
      </c>
      <c r="E12" s="73">
        <f t="shared" si="1"/>
        <v>38</v>
      </c>
      <c r="F12" s="73">
        <v>2</v>
      </c>
      <c r="G12" s="73">
        <f>F12-Holds!E12</f>
        <v>0</v>
      </c>
      <c r="H12" s="73"/>
      <c r="I12" s="74"/>
      <c r="J12" s="74">
        <v>38</v>
      </c>
      <c r="K12" s="73">
        <f t="shared" si="0"/>
        <v>0</v>
      </c>
      <c r="L12" s="9">
        <v>18.5</v>
      </c>
      <c r="M12" s="10">
        <v>10</v>
      </c>
      <c r="P12" s="23"/>
    </row>
    <row r="13" spans="1:19" x14ac:dyDescent="0.25">
      <c r="B13" s="76">
        <v>42980</v>
      </c>
      <c r="C13" s="71">
        <v>0.58333333333333337</v>
      </c>
      <c r="D13" s="75" t="s">
        <v>27</v>
      </c>
      <c r="E13" s="73">
        <f t="shared" si="1"/>
        <v>38</v>
      </c>
      <c r="F13" s="73">
        <v>2</v>
      </c>
      <c r="G13" s="73">
        <f>F13-Holds!E13</f>
        <v>2</v>
      </c>
      <c r="H13" s="73"/>
      <c r="I13" s="74"/>
      <c r="J13" s="74">
        <v>0</v>
      </c>
      <c r="K13" s="73">
        <f t="shared" si="0"/>
        <v>38</v>
      </c>
      <c r="L13" s="9">
        <v>18.5</v>
      </c>
      <c r="M13" s="10">
        <v>10</v>
      </c>
      <c r="P13" s="23"/>
    </row>
    <row r="14" spans="1:19" x14ac:dyDescent="0.25">
      <c r="B14" s="76">
        <v>42980</v>
      </c>
      <c r="C14" s="71">
        <v>0.63541666666666663</v>
      </c>
      <c r="D14" s="72" t="s">
        <v>17</v>
      </c>
      <c r="E14" s="73">
        <f>40-F14-I14</f>
        <v>38</v>
      </c>
      <c r="F14" s="73">
        <v>2</v>
      </c>
      <c r="G14" s="73">
        <f>F14-Holds!E14</f>
        <v>2</v>
      </c>
      <c r="H14" s="73"/>
      <c r="I14" s="74"/>
      <c r="J14" s="74">
        <v>38</v>
      </c>
      <c r="K14" s="73">
        <f t="shared" si="0"/>
        <v>0</v>
      </c>
      <c r="L14" s="9">
        <v>18.5</v>
      </c>
      <c r="M14" s="10">
        <v>10</v>
      </c>
      <c r="P14" s="23"/>
    </row>
    <row r="15" spans="1:19" x14ac:dyDescent="0.25">
      <c r="B15" s="76">
        <v>42980</v>
      </c>
      <c r="C15" s="71">
        <v>0.65625</v>
      </c>
      <c r="D15" s="72" t="s">
        <v>17</v>
      </c>
      <c r="E15" s="73">
        <f t="shared" si="1"/>
        <v>38</v>
      </c>
      <c r="F15" s="73">
        <v>2</v>
      </c>
      <c r="G15" s="73">
        <f>F15-Holds!E15</f>
        <v>2</v>
      </c>
      <c r="H15" s="73"/>
      <c r="I15" s="74"/>
      <c r="J15" s="74">
        <v>38</v>
      </c>
      <c r="K15" s="73">
        <f t="shared" si="0"/>
        <v>0</v>
      </c>
      <c r="L15" s="9">
        <v>18.5</v>
      </c>
      <c r="M15" s="10">
        <v>10</v>
      </c>
      <c r="P15" s="23"/>
    </row>
    <row r="16" spans="1:19" x14ac:dyDescent="0.25">
      <c r="B16" s="76">
        <v>42980</v>
      </c>
      <c r="C16" s="71">
        <v>0.67708333333333337</v>
      </c>
      <c r="D16" s="72" t="s">
        <v>17</v>
      </c>
      <c r="E16" s="73">
        <f t="shared" si="1"/>
        <v>38</v>
      </c>
      <c r="F16" s="73">
        <v>2</v>
      </c>
      <c r="G16" s="73">
        <f>F16-Holds!E16</f>
        <v>2</v>
      </c>
      <c r="H16" s="73"/>
      <c r="I16" s="74"/>
      <c r="J16" s="74">
        <v>38</v>
      </c>
      <c r="K16" s="73">
        <f t="shared" si="0"/>
        <v>0</v>
      </c>
      <c r="L16" s="9">
        <v>18.5</v>
      </c>
      <c r="M16" s="10">
        <v>10</v>
      </c>
    </row>
    <row r="17" spans="1:15" x14ac:dyDescent="0.25">
      <c r="B17" s="76">
        <v>42980</v>
      </c>
      <c r="C17" s="71">
        <v>0.75</v>
      </c>
      <c r="D17" s="75" t="s">
        <v>27</v>
      </c>
      <c r="E17" s="73">
        <f t="shared" si="1"/>
        <v>38</v>
      </c>
      <c r="F17" s="73">
        <v>2</v>
      </c>
      <c r="G17" s="73">
        <f>F17-Holds!E17</f>
        <v>0</v>
      </c>
      <c r="H17" s="73"/>
      <c r="I17" s="74"/>
      <c r="J17" s="74">
        <v>37</v>
      </c>
      <c r="K17" s="73">
        <f t="shared" si="0"/>
        <v>1</v>
      </c>
      <c r="L17" s="9">
        <v>18.5</v>
      </c>
      <c r="M17" s="10">
        <v>10</v>
      </c>
      <c r="O17" s="19"/>
    </row>
    <row r="18" spans="1:15" x14ac:dyDescent="0.25">
      <c r="B18" s="76">
        <v>42980</v>
      </c>
      <c r="C18" s="71">
        <v>0.77083333333333337</v>
      </c>
      <c r="D18" s="75" t="s">
        <v>27</v>
      </c>
      <c r="E18" s="73">
        <f t="shared" si="1"/>
        <v>38</v>
      </c>
      <c r="F18" s="73">
        <v>2</v>
      </c>
      <c r="G18" s="73">
        <f>F18-Holds!E18</f>
        <v>1</v>
      </c>
      <c r="H18" s="73"/>
      <c r="I18" s="74"/>
      <c r="J18" s="74">
        <v>20</v>
      </c>
      <c r="K18" s="73">
        <f t="shared" si="0"/>
        <v>18</v>
      </c>
      <c r="L18" s="9">
        <v>18.5</v>
      </c>
      <c r="M18" s="10">
        <v>10</v>
      </c>
    </row>
    <row r="19" spans="1:15" x14ac:dyDescent="0.25">
      <c r="B19" s="76">
        <v>42980</v>
      </c>
      <c r="C19" s="71">
        <v>0.79166666666666663</v>
      </c>
      <c r="D19" s="75" t="s">
        <v>27</v>
      </c>
      <c r="E19" s="73">
        <f>40-F19-I19</f>
        <v>38</v>
      </c>
      <c r="F19" s="73">
        <v>2</v>
      </c>
      <c r="G19" s="73">
        <f>F19-Holds!E19</f>
        <v>0</v>
      </c>
      <c r="H19" s="73"/>
      <c r="I19" s="74"/>
      <c r="J19" s="74">
        <v>11</v>
      </c>
      <c r="K19" s="73">
        <f t="shared" si="0"/>
        <v>27</v>
      </c>
      <c r="L19" s="9">
        <v>18.5</v>
      </c>
      <c r="M19" s="10">
        <v>10</v>
      </c>
    </row>
    <row r="20" spans="1:15" x14ac:dyDescent="0.25">
      <c r="B20" s="76">
        <v>42980</v>
      </c>
      <c r="C20" s="71">
        <v>0.84375</v>
      </c>
      <c r="D20" s="75" t="s">
        <v>27</v>
      </c>
      <c r="E20" s="73">
        <f t="shared" si="1"/>
        <v>38</v>
      </c>
      <c r="F20" s="73">
        <v>2</v>
      </c>
      <c r="G20" s="73">
        <f>F20-Holds!E20</f>
        <v>0</v>
      </c>
      <c r="H20" s="73"/>
      <c r="I20" s="74"/>
      <c r="J20" s="74">
        <v>8</v>
      </c>
      <c r="K20" s="73">
        <f t="shared" si="0"/>
        <v>30</v>
      </c>
      <c r="L20" s="9">
        <v>18.5</v>
      </c>
      <c r="M20" s="10">
        <v>10</v>
      </c>
    </row>
    <row r="21" spans="1:15" x14ac:dyDescent="0.25">
      <c r="B21" s="76">
        <v>42980</v>
      </c>
      <c r="C21" s="71">
        <v>0.86458333333333337</v>
      </c>
      <c r="D21" s="75" t="s">
        <v>27</v>
      </c>
      <c r="E21" s="73">
        <f t="shared" si="1"/>
        <v>38</v>
      </c>
      <c r="F21" s="73">
        <v>2</v>
      </c>
      <c r="G21" s="73">
        <f>F21-Holds!E21</f>
        <v>2</v>
      </c>
      <c r="H21" s="73"/>
      <c r="I21" s="74"/>
      <c r="J21" s="74">
        <v>0</v>
      </c>
      <c r="K21" s="73">
        <f t="shared" si="0"/>
        <v>38</v>
      </c>
      <c r="L21" s="9">
        <v>18.5</v>
      </c>
      <c r="M21" s="10">
        <v>10</v>
      </c>
    </row>
    <row r="22" spans="1:15" x14ac:dyDescent="0.25">
      <c r="B22" s="76">
        <v>42980</v>
      </c>
      <c r="C22" s="71">
        <v>0.88541666666666663</v>
      </c>
      <c r="D22" s="75" t="s">
        <v>27</v>
      </c>
      <c r="E22" s="73">
        <f t="shared" si="1"/>
        <v>38</v>
      </c>
      <c r="F22" s="73">
        <v>2</v>
      </c>
      <c r="G22" s="73">
        <f>F22-Holds!E22</f>
        <v>2</v>
      </c>
      <c r="H22" s="73"/>
      <c r="I22" s="74"/>
      <c r="J22" s="74">
        <v>2</v>
      </c>
      <c r="K22" s="73">
        <f t="shared" si="0"/>
        <v>36</v>
      </c>
      <c r="L22" s="9">
        <v>18.5</v>
      </c>
      <c r="M22" s="10">
        <v>10</v>
      </c>
    </row>
    <row r="23" spans="1:15" x14ac:dyDescent="0.25">
      <c r="A23" s="11" t="s">
        <v>37</v>
      </c>
      <c r="B23" s="70">
        <v>42981</v>
      </c>
      <c r="C23" s="71">
        <v>0.54166666666666663</v>
      </c>
      <c r="D23" s="72" t="s">
        <v>17</v>
      </c>
      <c r="E23" s="73">
        <f t="shared" si="1"/>
        <v>38</v>
      </c>
      <c r="F23" s="73">
        <v>2</v>
      </c>
      <c r="G23" s="73">
        <f>F23-Holds!E23</f>
        <v>1</v>
      </c>
      <c r="H23" s="73"/>
      <c r="I23" s="74"/>
      <c r="J23" s="74">
        <v>38</v>
      </c>
      <c r="K23" s="73">
        <f t="shared" si="0"/>
        <v>0</v>
      </c>
      <c r="L23" s="9">
        <v>18.5</v>
      </c>
      <c r="M23" s="10">
        <v>10</v>
      </c>
    </row>
    <row r="24" spans="1:15" x14ac:dyDescent="0.25">
      <c r="B24" s="70">
        <v>42981</v>
      </c>
      <c r="C24" s="71">
        <v>0.5625</v>
      </c>
      <c r="D24" s="72" t="s">
        <v>17</v>
      </c>
      <c r="E24" s="73">
        <f t="shared" si="1"/>
        <v>38</v>
      </c>
      <c r="F24" s="73">
        <v>2</v>
      </c>
      <c r="G24" s="73">
        <f>F24-Holds!E24</f>
        <v>2</v>
      </c>
      <c r="H24" s="73"/>
      <c r="I24" s="74"/>
      <c r="J24" s="74">
        <v>38</v>
      </c>
      <c r="K24" s="73">
        <f t="shared" si="0"/>
        <v>0</v>
      </c>
      <c r="L24" s="9">
        <v>18.5</v>
      </c>
      <c r="M24" s="10">
        <v>10</v>
      </c>
    </row>
    <row r="25" spans="1:15" x14ac:dyDescent="0.25">
      <c r="B25" s="70">
        <v>42981</v>
      </c>
      <c r="C25" s="71">
        <v>0.58333333333333337</v>
      </c>
      <c r="D25" s="72" t="s">
        <v>17</v>
      </c>
      <c r="E25" s="73">
        <f t="shared" si="1"/>
        <v>38</v>
      </c>
      <c r="F25" s="73">
        <v>2</v>
      </c>
      <c r="G25" s="73">
        <f>F25-Holds!E25</f>
        <v>1</v>
      </c>
      <c r="H25" s="73"/>
      <c r="I25" s="74"/>
      <c r="J25" s="74">
        <v>38</v>
      </c>
      <c r="K25" s="73">
        <f t="shared" si="0"/>
        <v>0</v>
      </c>
      <c r="L25" s="9">
        <v>18.5</v>
      </c>
      <c r="M25" s="10">
        <v>10</v>
      </c>
    </row>
    <row r="26" spans="1:15" x14ac:dyDescent="0.25">
      <c r="B26" s="70">
        <v>42981</v>
      </c>
      <c r="C26" s="71">
        <v>0.63541666666666663</v>
      </c>
      <c r="D26" s="72" t="s">
        <v>17</v>
      </c>
      <c r="E26" s="73">
        <f>40-F26-I26</f>
        <v>38</v>
      </c>
      <c r="F26" s="73">
        <v>2</v>
      </c>
      <c r="G26" s="73">
        <f>F26-Holds!E26</f>
        <v>2</v>
      </c>
      <c r="H26" s="73"/>
      <c r="I26" s="74"/>
      <c r="J26" s="74">
        <v>38</v>
      </c>
      <c r="K26" s="73">
        <f t="shared" si="0"/>
        <v>0</v>
      </c>
      <c r="L26" s="9">
        <v>18.5</v>
      </c>
      <c r="M26" s="10">
        <v>10</v>
      </c>
    </row>
    <row r="27" spans="1:15" x14ac:dyDescent="0.25">
      <c r="B27" s="70">
        <v>42981</v>
      </c>
      <c r="C27" s="71">
        <v>0.65625</v>
      </c>
      <c r="D27" s="75" t="s">
        <v>27</v>
      </c>
      <c r="E27" s="73">
        <f t="shared" si="1"/>
        <v>38</v>
      </c>
      <c r="F27" s="73">
        <v>2</v>
      </c>
      <c r="G27" s="73">
        <f>F27-Holds!E27</f>
        <v>2</v>
      </c>
      <c r="H27" s="73"/>
      <c r="I27" s="74"/>
      <c r="J27" s="74">
        <v>21</v>
      </c>
      <c r="K27" s="73">
        <f t="shared" si="0"/>
        <v>17</v>
      </c>
      <c r="L27" s="9">
        <v>18.5</v>
      </c>
      <c r="M27" s="10">
        <v>10</v>
      </c>
    </row>
    <row r="28" spans="1:15" x14ac:dyDescent="0.25">
      <c r="B28" s="70">
        <v>42981</v>
      </c>
      <c r="C28" s="71">
        <v>0.67708333333333337</v>
      </c>
      <c r="D28" s="72" t="s">
        <v>17</v>
      </c>
      <c r="E28" s="73">
        <f t="shared" si="1"/>
        <v>38</v>
      </c>
      <c r="F28" s="73">
        <v>2</v>
      </c>
      <c r="G28" s="73">
        <f>F28-Holds!E28</f>
        <v>2</v>
      </c>
      <c r="H28" s="73"/>
      <c r="I28" s="74"/>
      <c r="J28" s="74">
        <v>38</v>
      </c>
      <c r="K28" s="73">
        <f t="shared" si="0"/>
        <v>0</v>
      </c>
      <c r="L28" s="9">
        <v>18.5</v>
      </c>
      <c r="M28" s="10">
        <v>10</v>
      </c>
    </row>
    <row r="29" spans="1:15" x14ac:dyDescent="0.25">
      <c r="B29" s="70">
        <v>42981</v>
      </c>
      <c r="C29" s="71">
        <v>0.75</v>
      </c>
      <c r="D29" s="75" t="s">
        <v>27</v>
      </c>
      <c r="E29" s="73">
        <f t="shared" si="1"/>
        <v>38</v>
      </c>
      <c r="F29" s="73">
        <v>2</v>
      </c>
      <c r="G29" s="73">
        <f>F29-Holds!E29</f>
        <v>2</v>
      </c>
      <c r="H29" s="73"/>
      <c r="I29" s="74"/>
      <c r="J29" s="74">
        <v>0</v>
      </c>
      <c r="K29" s="73">
        <f t="shared" si="0"/>
        <v>38</v>
      </c>
      <c r="L29" s="9">
        <v>18.5</v>
      </c>
      <c r="M29" s="10">
        <v>10</v>
      </c>
    </row>
    <row r="30" spans="1:15" x14ac:dyDescent="0.25">
      <c r="B30" s="70">
        <v>42981</v>
      </c>
      <c r="C30" s="71">
        <v>0.77083333333333337</v>
      </c>
      <c r="D30" s="75" t="s">
        <v>27</v>
      </c>
      <c r="E30" s="73">
        <f t="shared" si="1"/>
        <v>38</v>
      </c>
      <c r="F30" s="73">
        <v>2</v>
      </c>
      <c r="G30" s="73">
        <f>F30-Holds!E30</f>
        <v>0</v>
      </c>
      <c r="H30" s="73"/>
      <c r="I30" s="74"/>
      <c r="J30" s="74">
        <v>4</v>
      </c>
      <c r="K30" s="73">
        <f t="shared" si="0"/>
        <v>34</v>
      </c>
      <c r="L30" s="9">
        <v>18.5</v>
      </c>
      <c r="M30" s="10">
        <v>10</v>
      </c>
    </row>
    <row r="31" spans="1:15" x14ac:dyDescent="0.25">
      <c r="B31" s="70">
        <v>42981</v>
      </c>
      <c r="C31" s="71">
        <v>0.79166666666666663</v>
      </c>
      <c r="D31" s="75" t="s">
        <v>27</v>
      </c>
      <c r="E31" s="73">
        <f>40-F31-I31</f>
        <v>38</v>
      </c>
      <c r="F31" s="73">
        <v>2</v>
      </c>
      <c r="G31" s="73">
        <f>F31-Holds!E31</f>
        <v>2</v>
      </c>
      <c r="H31" s="73"/>
      <c r="I31" s="74"/>
      <c r="J31" s="74">
        <v>12</v>
      </c>
      <c r="K31" s="73">
        <f t="shared" si="0"/>
        <v>26</v>
      </c>
      <c r="L31" s="9">
        <v>18.5</v>
      </c>
      <c r="M31" s="10">
        <v>10</v>
      </c>
    </row>
    <row r="32" spans="1:15" x14ac:dyDescent="0.25">
      <c r="B32" s="70">
        <v>42981</v>
      </c>
      <c r="C32" s="71">
        <v>0.84375</v>
      </c>
      <c r="D32" s="75" t="s">
        <v>27</v>
      </c>
      <c r="E32" s="73">
        <f t="shared" si="1"/>
        <v>38</v>
      </c>
      <c r="F32" s="73">
        <v>2</v>
      </c>
      <c r="G32" s="73">
        <f>F32-Holds!E32</f>
        <v>2</v>
      </c>
      <c r="H32" s="73"/>
      <c r="I32" s="74"/>
      <c r="J32" s="74">
        <v>2</v>
      </c>
      <c r="K32" s="73">
        <f t="shared" si="0"/>
        <v>36</v>
      </c>
      <c r="L32" s="9">
        <v>18.5</v>
      </c>
      <c r="M32" s="10">
        <v>10</v>
      </c>
    </row>
    <row r="33" spans="1:15" x14ac:dyDescent="0.25">
      <c r="B33" s="70">
        <v>42981</v>
      </c>
      <c r="C33" s="71">
        <v>0.86458333333333337</v>
      </c>
      <c r="D33" s="75" t="s">
        <v>27</v>
      </c>
      <c r="E33" s="73">
        <f t="shared" si="1"/>
        <v>38</v>
      </c>
      <c r="F33" s="73">
        <v>2</v>
      </c>
      <c r="G33" s="73">
        <f>F33-Holds!E33</f>
        <v>2</v>
      </c>
      <c r="H33" s="73"/>
      <c r="I33" s="74"/>
      <c r="J33" s="74">
        <v>0</v>
      </c>
      <c r="K33" s="73">
        <f t="shared" si="0"/>
        <v>38</v>
      </c>
      <c r="L33" s="9">
        <v>18.5</v>
      </c>
      <c r="M33" s="10">
        <v>10</v>
      </c>
    </row>
    <row r="34" spans="1:15" x14ac:dyDescent="0.25">
      <c r="B34" s="70">
        <v>42981</v>
      </c>
      <c r="C34" s="71">
        <v>0.88541666666666663</v>
      </c>
      <c r="D34" s="75" t="s">
        <v>27</v>
      </c>
      <c r="E34" s="73">
        <f t="shared" si="1"/>
        <v>38</v>
      </c>
      <c r="F34" s="73">
        <v>2</v>
      </c>
      <c r="G34" s="73">
        <f>F34-Holds!E34</f>
        <v>2</v>
      </c>
      <c r="H34" s="73"/>
      <c r="I34" s="74"/>
      <c r="J34" s="74">
        <v>2</v>
      </c>
      <c r="K34" s="73">
        <f t="shared" si="0"/>
        <v>36</v>
      </c>
      <c r="L34" s="9">
        <v>18.5</v>
      </c>
      <c r="M34" s="10">
        <v>10</v>
      </c>
    </row>
    <row r="35" spans="1:15" x14ac:dyDescent="0.25">
      <c r="A35" s="11" t="s">
        <v>38</v>
      </c>
      <c r="B35" s="76">
        <v>42983</v>
      </c>
      <c r="C35" s="71">
        <v>0.75</v>
      </c>
      <c r="D35" s="72" t="s">
        <v>17</v>
      </c>
      <c r="E35" s="73">
        <f t="shared" si="1"/>
        <v>38</v>
      </c>
      <c r="F35" s="73">
        <v>2</v>
      </c>
      <c r="G35" s="73">
        <f>F35-Holds!E35</f>
        <v>1</v>
      </c>
      <c r="H35" s="73"/>
      <c r="I35" s="74"/>
      <c r="J35" s="74">
        <v>38</v>
      </c>
      <c r="K35" s="73">
        <f t="shared" si="0"/>
        <v>0</v>
      </c>
      <c r="L35" s="9">
        <v>18.5</v>
      </c>
      <c r="M35" s="10">
        <v>10</v>
      </c>
      <c r="O35" s="19"/>
    </row>
    <row r="36" spans="1:15" x14ac:dyDescent="0.25">
      <c r="B36" s="76">
        <v>42983</v>
      </c>
      <c r="C36" s="71">
        <v>0.77083333333333337</v>
      </c>
      <c r="D36" s="72" t="s">
        <v>17</v>
      </c>
      <c r="E36" s="73">
        <f t="shared" si="1"/>
        <v>38</v>
      </c>
      <c r="F36" s="73">
        <v>2</v>
      </c>
      <c r="G36" s="73">
        <f>F36-Holds!E36</f>
        <v>2</v>
      </c>
      <c r="H36" s="73"/>
      <c r="I36" s="74"/>
      <c r="J36" s="74">
        <v>38</v>
      </c>
      <c r="K36" s="73">
        <f t="shared" si="0"/>
        <v>0</v>
      </c>
      <c r="L36" s="9">
        <v>18.5</v>
      </c>
      <c r="M36" s="10">
        <v>10</v>
      </c>
      <c r="O36" s="19"/>
    </row>
    <row r="37" spans="1:15" x14ac:dyDescent="0.25">
      <c r="B37" s="76">
        <v>42983</v>
      </c>
      <c r="C37" s="71">
        <v>0.79166666666666663</v>
      </c>
      <c r="D37" s="72" t="s">
        <v>17</v>
      </c>
      <c r="E37" s="73">
        <f>40-F37-I37</f>
        <v>38</v>
      </c>
      <c r="F37" s="73">
        <v>2</v>
      </c>
      <c r="G37" s="73">
        <f>F37-Holds!E37</f>
        <v>2</v>
      </c>
      <c r="H37" s="73"/>
      <c r="I37" s="74"/>
      <c r="J37" s="74">
        <v>38</v>
      </c>
      <c r="K37" s="73">
        <f t="shared" si="0"/>
        <v>0</v>
      </c>
      <c r="L37" s="9">
        <v>18.5</v>
      </c>
      <c r="M37" s="10">
        <v>10</v>
      </c>
      <c r="O37" s="19"/>
    </row>
    <row r="38" spans="1:15" x14ac:dyDescent="0.25">
      <c r="B38" s="76">
        <v>42983</v>
      </c>
      <c r="C38" s="71">
        <v>0.84375</v>
      </c>
      <c r="D38" s="75" t="s">
        <v>27</v>
      </c>
      <c r="E38" s="73">
        <f t="shared" si="1"/>
        <v>38</v>
      </c>
      <c r="F38" s="73">
        <v>2</v>
      </c>
      <c r="G38" s="73">
        <f>F38-Holds!E38</f>
        <v>2</v>
      </c>
      <c r="H38" s="73"/>
      <c r="I38" s="74"/>
      <c r="J38" s="74">
        <v>38</v>
      </c>
      <c r="K38" s="73">
        <f t="shared" si="0"/>
        <v>0</v>
      </c>
      <c r="L38" s="9">
        <v>18.5</v>
      </c>
      <c r="M38" s="10">
        <v>10</v>
      </c>
      <c r="O38" s="19"/>
    </row>
    <row r="39" spans="1:15" x14ac:dyDescent="0.25">
      <c r="B39" s="76">
        <v>42983</v>
      </c>
      <c r="C39" s="71">
        <v>0.86458333333333337</v>
      </c>
      <c r="D39" s="75" t="s">
        <v>27</v>
      </c>
      <c r="E39" s="73">
        <f t="shared" si="1"/>
        <v>38</v>
      </c>
      <c r="F39" s="73">
        <v>2</v>
      </c>
      <c r="G39" s="73">
        <f>F39-Holds!E39</f>
        <v>2</v>
      </c>
      <c r="H39" s="73"/>
      <c r="I39" s="74"/>
      <c r="J39" s="74">
        <v>38</v>
      </c>
      <c r="K39" s="73">
        <f t="shared" si="0"/>
        <v>0</v>
      </c>
      <c r="L39" s="9">
        <v>18.5</v>
      </c>
      <c r="M39" s="10">
        <v>10</v>
      </c>
      <c r="O39" s="19"/>
    </row>
    <row r="40" spans="1:15" x14ac:dyDescent="0.25">
      <c r="B40" s="76">
        <v>42983</v>
      </c>
      <c r="C40" s="71">
        <v>0.88541666666666663</v>
      </c>
      <c r="D40" s="75" t="s">
        <v>27</v>
      </c>
      <c r="E40" s="73">
        <f t="shared" si="1"/>
        <v>38</v>
      </c>
      <c r="F40" s="73">
        <v>2</v>
      </c>
      <c r="G40" s="73">
        <f>F40-Holds!E40</f>
        <v>2</v>
      </c>
      <c r="H40" s="73"/>
      <c r="I40" s="74"/>
      <c r="J40" s="74">
        <v>0</v>
      </c>
      <c r="K40" s="73">
        <f t="shared" si="0"/>
        <v>38</v>
      </c>
      <c r="L40" s="9">
        <v>18.5</v>
      </c>
      <c r="M40" s="10">
        <v>10</v>
      </c>
      <c r="O40" s="19"/>
    </row>
    <row r="41" spans="1:15" x14ac:dyDescent="0.25">
      <c r="A41" s="11" t="s">
        <v>39</v>
      </c>
      <c r="B41" s="5">
        <v>42984</v>
      </c>
      <c r="C41" s="39">
        <v>0.75</v>
      </c>
      <c r="D41" s="20" t="s">
        <v>28</v>
      </c>
      <c r="E41" s="30"/>
      <c r="F41" s="30"/>
      <c r="G41" s="13"/>
      <c r="H41" s="29">
        <v>25</v>
      </c>
      <c r="I41" s="29"/>
      <c r="J41" s="45"/>
      <c r="K41" s="13">
        <f t="shared" si="0"/>
        <v>0</v>
      </c>
      <c r="L41" s="9">
        <v>18.5</v>
      </c>
      <c r="M41" s="10">
        <v>10</v>
      </c>
      <c r="O41" s="19"/>
    </row>
    <row r="42" spans="1:15" x14ac:dyDescent="0.25">
      <c r="B42" s="5">
        <v>42984</v>
      </c>
      <c r="C42" s="39">
        <v>0.77083333333333337</v>
      </c>
      <c r="D42" s="26" t="s">
        <v>17</v>
      </c>
      <c r="E42" s="17">
        <f>40-F42</f>
        <v>38</v>
      </c>
      <c r="F42" s="13">
        <v>2</v>
      </c>
      <c r="G42" s="13">
        <f>F42-Holds!E43</f>
        <v>2</v>
      </c>
      <c r="H42" s="13"/>
      <c r="I42" s="17"/>
      <c r="J42" s="44">
        <v>38</v>
      </c>
      <c r="K42" s="13">
        <f t="shared" si="0"/>
        <v>0</v>
      </c>
      <c r="L42" s="9">
        <v>18.5</v>
      </c>
      <c r="M42" s="10">
        <v>10</v>
      </c>
      <c r="O42" s="19"/>
    </row>
    <row r="43" spans="1:15" x14ac:dyDescent="0.25">
      <c r="B43" s="5">
        <v>42984</v>
      </c>
      <c r="C43" s="39">
        <v>0.79166666666666663</v>
      </c>
      <c r="D43" s="26" t="s">
        <v>17</v>
      </c>
      <c r="E43" s="13">
        <f>40-F43-I43</f>
        <v>38</v>
      </c>
      <c r="F43" s="13">
        <v>2</v>
      </c>
      <c r="G43" s="13">
        <f>F43-Holds!E44</f>
        <v>2</v>
      </c>
      <c r="H43" s="13"/>
      <c r="I43" s="17"/>
      <c r="J43" s="44">
        <v>38</v>
      </c>
      <c r="K43" s="13">
        <f t="shared" si="0"/>
        <v>0</v>
      </c>
      <c r="L43" s="9">
        <v>18.5</v>
      </c>
      <c r="M43" s="10">
        <v>10</v>
      </c>
      <c r="O43" s="19"/>
    </row>
    <row r="44" spans="1:15" x14ac:dyDescent="0.25">
      <c r="B44" s="5">
        <v>42984</v>
      </c>
      <c r="C44" s="39">
        <v>0.84375</v>
      </c>
      <c r="D44" s="26" t="s">
        <v>17</v>
      </c>
      <c r="E44" s="17">
        <f t="shared" ref="E44:E106" si="2">40-F44</f>
        <v>38</v>
      </c>
      <c r="F44" s="13">
        <v>2</v>
      </c>
      <c r="G44" s="13">
        <f>F44-Holds!E45</f>
        <v>1</v>
      </c>
      <c r="H44" s="13"/>
      <c r="I44" s="17"/>
      <c r="J44" s="44">
        <v>38</v>
      </c>
      <c r="K44" s="13">
        <f t="shared" si="0"/>
        <v>0</v>
      </c>
      <c r="L44" s="9">
        <v>18.5</v>
      </c>
      <c r="M44" s="10">
        <v>10</v>
      </c>
      <c r="O44" s="19"/>
    </row>
    <row r="45" spans="1:15" x14ac:dyDescent="0.25">
      <c r="B45" s="5">
        <v>42984</v>
      </c>
      <c r="C45" s="39">
        <v>0.86458333333333337</v>
      </c>
      <c r="D45" s="26" t="s">
        <v>17</v>
      </c>
      <c r="E45" s="17">
        <f t="shared" si="2"/>
        <v>38</v>
      </c>
      <c r="F45" s="13">
        <v>2</v>
      </c>
      <c r="G45" s="13">
        <f>F45-Holds!E46</f>
        <v>2</v>
      </c>
      <c r="H45" s="13"/>
      <c r="I45" s="17"/>
      <c r="J45" s="44">
        <v>38</v>
      </c>
      <c r="K45" s="13">
        <f t="shared" si="0"/>
        <v>0</v>
      </c>
      <c r="L45" s="9">
        <v>18.5</v>
      </c>
      <c r="M45" s="10">
        <v>10</v>
      </c>
      <c r="O45" s="19"/>
    </row>
    <row r="46" spans="1:15" x14ac:dyDescent="0.25">
      <c r="B46" s="5">
        <v>42984</v>
      </c>
      <c r="C46" s="39">
        <v>0.88541666666666663</v>
      </c>
      <c r="D46" s="26" t="s">
        <v>17</v>
      </c>
      <c r="E46" s="17">
        <f t="shared" si="2"/>
        <v>38</v>
      </c>
      <c r="F46" s="13">
        <v>2</v>
      </c>
      <c r="G46" s="13">
        <f>F46-Holds!E47</f>
        <v>2</v>
      </c>
      <c r="H46" s="13"/>
      <c r="I46" s="17"/>
      <c r="J46" s="44">
        <v>38</v>
      </c>
      <c r="K46" s="13">
        <f t="shared" si="0"/>
        <v>0</v>
      </c>
      <c r="L46" s="9">
        <v>18.5</v>
      </c>
      <c r="M46" s="10">
        <v>10</v>
      </c>
      <c r="O46" s="19"/>
    </row>
    <row r="47" spans="1:15" x14ac:dyDescent="0.25">
      <c r="A47" s="4" t="s">
        <v>40</v>
      </c>
      <c r="B47" s="6">
        <v>42985</v>
      </c>
      <c r="C47" s="39">
        <v>0.75</v>
      </c>
      <c r="D47" s="20" t="s">
        <v>28</v>
      </c>
      <c r="E47" s="30"/>
      <c r="F47" s="30"/>
      <c r="G47" s="13"/>
      <c r="H47" s="29">
        <v>25</v>
      </c>
      <c r="I47" s="29"/>
      <c r="J47" s="45"/>
      <c r="K47" s="13">
        <f t="shared" si="0"/>
        <v>0</v>
      </c>
      <c r="L47" s="9">
        <v>18.5</v>
      </c>
      <c r="M47" s="10">
        <v>10</v>
      </c>
      <c r="N47" s="14"/>
      <c r="O47" s="19"/>
    </row>
    <row r="48" spans="1:15" x14ac:dyDescent="0.25">
      <c r="B48" s="6">
        <v>42985</v>
      </c>
      <c r="C48" s="63">
        <v>0.77083333333333337</v>
      </c>
      <c r="D48" s="22" t="s">
        <v>31</v>
      </c>
      <c r="E48" s="17">
        <v>40</v>
      </c>
      <c r="F48" s="34">
        <v>0</v>
      </c>
      <c r="G48" s="13"/>
      <c r="H48" s="13"/>
      <c r="I48" s="17"/>
      <c r="J48" s="44">
        <v>40</v>
      </c>
      <c r="K48" s="13">
        <f t="shared" si="0"/>
        <v>0</v>
      </c>
      <c r="L48" s="9">
        <v>18.5</v>
      </c>
      <c r="M48" s="10">
        <v>10</v>
      </c>
      <c r="N48" s="14"/>
      <c r="O48" s="19"/>
    </row>
    <row r="49" spans="1:15" x14ac:dyDescent="0.25">
      <c r="B49" s="6">
        <v>42985</v>
      </c>
      <c r="C49" s="39">
        <v>0.79166666666666663</v>
      </c>
      <c r="D49" s="22" t="s">
        <v>31</v>
      </c>
      <c r="E49" s="17">
        <v>40</v>
      </c>
      <c r="F49" s="34">
        <v>0</v>
      </c>
      <c r="G49" s="13"/>
      <c r="H49" s="13"/>
      <c r="I49" s="17"/>
      <c r="J49" s="44">
        <v>40</v>
      </c>
      <c r="K49" s="13">
        <f t="shared" si="0"/>
        <v>0</v>
      </c>
      <c r="L49" s="9">
        <v>18.5</v>
      </c>
      <c r="M49" s="10">
        <v>10</v>
      </c>
      <c r="N49" s="14"/>
      <c r="O49" s="19"/>
    </row>
    <row r="50" spans="1:15" x14ac:dyDescent="0.25">
      <c r="B50" s="6">
        <v>42985</v>
      </c>
      <c r="C50" s="39">
        <v>0.84375</v>
      </c>
      <c r="D50" s="22" t="s">
        <v>31</v>
      </c>
      <c r="E50" s="17">
        <v>40</v>
      </c>
      <c r="F50" s="34">
        <v>0</v>
      </c>
      <c r="G50" s="13"/>
      <c r="H50" s="13"/>
      <c r="I50" s="17"/>
      <c r="J50" s="44">
        <v>40</v>
      </c>
      <c r="K50" s="13">
        <f t="shared" si="0"/>
        <v>0</v>
      </c>
      <c r="L50" s="9">
        <v>18.5</v>
      </c>
      <c r="M50" s="10">
        <v>10</v>
      </c>
      <c r="O50" s="19"/>
    </row>
    <row r="51" spans="1:15" x14ac:dyDescent="0.25">
      <c r="B51" s="6">
        <v>42985</v>
      </c>
      <c r="C51" s="39">
        <v>0.86458333333333337</v>
      </c>
      <c r="D51" s="22" t="s">
        <v>31</v>
      </c>
      <c r="E51" s="17">
        <v>40</v>
      </c>
      <c r="F51" s="34">
        <v>0</v>
      </c>
      <c r="G51" s="13"/>
      <c r="H51" s="13"/>
      <c r="I51" s="17"/>
      <c r="J51" s="44">
        <v>40</v>
      </c>
      <c r="K51" s="13">
        <f t="shared" si="0"/>
        <v>0</v>
      </c>
      <c r="L51" s="9">
        <v>18.5</v>
      </c>
      <c r="M51" s="10">
        <v>10</v>
      </c>
    </row>
    <row r="52" spans="1:15" x14ac:dyDescent="0.25">
      <c r="B52" s="6">
        <v>42985</v>
      </c>
      <c r="C52" s="39">
        <v>0.88541666666666663</v>
      </c>
      <c r="D52" s="22" t="s">
        <v>31</v>
      </c>
      <c r="E52" s="17">
        <v>40</v>
      </c>
      <c r="F52" s="34">
        <v>0</v>
      </c>
      <c r="G52" s="13"/>
      <c r="H52" s="13"/>
      <c r="I52" s="17"/>
      <c r="J52" s="44">
        <v>40</v>
      </c>
      <c r="K52" s="13">
        <f t="shared" si="0"/>
        <v>0</v>
      </c>
      <c r="L52" s="9">
        <v>18.5</v>
      </c>
      <c r="M52" s="10">
        <v>10</v>
      </c>
    </row>
    <row r="53" spans="1:15" x14ac:dyDescent="0.25">
      <c r="A53" s="11" t="s">
        <v>16</v>
      </c>
      <c r="B53" s="5">
        <v>42986</v>
      </c>
      <c r="C53" s="39">
        <v>0.75</v>
      </c>
      <c r="D53" s="27" t="s">
        <v>27</v>
      </c>
      <c r="E53" s="17">
        <f t="shared" si="2"/>
        <v>38</v>
      </c>
      <c r="F53" s="13">
        <v>2</v>
      </c>
      <c r="G53" s="13">
        <f>F53-Holds!E56</f>
        <v>2</v>
      </c>
      <c r="H53" s="13"/>
      <c r="I53" s="28"/>
      <c r="J53" s="44">
        <v>8</v>
      </c>
      <c r="K53" s="13">
        <f t="shared" si="0"/>
        <v>30</v>
      </c>
      <c r="L53" s="9">
        <v>18.5</v>
      </c>
      <c r="M53" s="10">
        <v>10</v>
      </c>
    </row>
    <row r="54" spans="1:15" x14ac:dyDescent="0.25">
      <c r="B54" s="5">
        <v>42986</v>
      </c>
      <c r="C54" s="39">
        <v>0.77083333333333337</v>
      </c>
      <c r="D54" s="27" t="s">
        <v>27</v>
      </c>
      <c r="E54" s="17">
        <f t="shared" si="2"/>
        <v>38</v>
      </c>
      <c r="F54" s="13">
        <v>2</v>
      </c>
      <c r="G54" s="13">
        <f>F54-Holds!E57</f>
        <v>1</v>
      </c>
      <c r="H54" s="13"/>
      <c r="I54" s="28"/>
      <c r="J54" s="44">
        <v>21</v>
      </c>
      <c r="K54" s="13">
        <f t="shared" si="0"/>
        <v>17</v>
      </c>
      <c r="L54" s="9">
        <v>18.5</v>
      </c>
      <c r="M54" s="10">
        <v>10</v>
      </c>
    </row>
    <row r="55" spans="1:15" x14ac:dyDescent="0.25">
      <c r="B55" s="5">
        <v>42986</v>
      </c>
      <c r="C55" s="39">
        <v>0.79166666666666663</v>
      </c>
      <c r="D55" s="26" t="s">
        <v>17</v>
      </c>
      <c r="E55" s="13">
        <f>40-F55-I55</f>
        <v>38</v>
      </c>
      <c r="F55" s="13">
        <v>2</v>
      </c>
      <c r="G55" s="13">
        <f>F55-Holds!E58</f>
        <v>2</v>
      </c>
      <c r="H55" s="13"/>
      <c r="I55" s="17"/>
      <c r="J55" s="44">
        <v>38</v>
      </c>
      <c r="K55" s="13">
        <f t="shared" si="0"/>
        <v>0</v>
      </c>
      <c r="L55" s="9">
        <v>18.5</v>
      </c>
      <c r="M55" s="10">
        <v>10</v>
      </c>
    </row>
    <row r="56" spans="1:15" x14ac:dyDescent="0.25">
      <c r="B56" s="5">
        <v>42986</v>
      </c>
      <c r="C56" s="39">
        <v>0.84375</v>
      </c>
      <c r="D56" s="26" t="s">
        <v>17</v>
      </c>
      <c r="E56" s="17">
        <f t="shared" si="2"/>
        <v>38</v>
      </c>
      <c r="F56" s="13">
        <v>2</v>
      </c>
      <c r="G56" s="13">
        <f>F56-Holds!E59</f>
        <v>2</v>
      </c>
      <c r="H56" s="13"/>
      <c r="I56" s="17"/>
      <c r="J56" s="44">
        <v>38</v>
      </c>
      <c r="K56" s="13">
        <f t="shared" si="0"/>
        <v>0</v>
      </c>
      <c r="L56" s="9">
        <v>18.5</v>
      </c>
      <c r="M56" s="10">
        <v>10</v>
      </c>
    </row>
    <row r="57" spans="1:15" x14ac:dyDescent="0.25">
      <c r="B57" s="5">
        <v>42986</v>
      </c>
      <c r="C57" s="39">
        <v>0.86458333333333337</v>
      </c>
      <c r="D57" s="26" t="s">
        <v>17</v>
      </c>
      <c r="E57" s="17">
        <f t="shared" si="2"/>
        <v>38</v>
      </c>
      <c r="F57" s="13">
        <v>2</v>
      </c>
      <c r="G57" s="13">
        <f>F57-Holds!E60</f>
        <v>2</v>
      </c>
      <c r="H57" s="13"/>
      <c r="I57" s="17"/>
      <c r="J57" s="44">
        <v>38</v>
      </c>
      <c r="K57" s="13">
        <f t="shared" si="0"/>
        <v>0</v>
      </c>
      <c r="L57" s="9">
        <v>18.5</v>
      </c>
      <c r="M57" s="10">
        <v>10</v>
      </c>
    </row>
    <row r="58" spans="1:15" x14ac:dyDescent="0.25">
      <c r="B58" s="5">
        <v>42986</v>
      </c>
      <c r="C58" s="39">
        <v>0.88541666666666663</v>
      </c>
      <c r="D58" s="26" t="s">
        <v>17</v>
      </c>
      <c r="E58" s="17">
        <f t="shared" si="2"/>
        <v>38</v>
      </c>
      <c r="F58" s="13">
        <v>2</v>
      </c>
      <c r="G58" s="13">
        <f>F58-Holds!E61</f>
        <v>2</v>
      </c>
      <c r="H58" s="13"/>
      <c r="I58" s="17"/>
      <c r="J58" s="44">
        <v>38</v>
      </c>
      <c r="K58" s="13">
        <f t="shared" si="0"/>
        <v>0</v>
      </c>
      <c r="L58" s="9">
        <v>18.5</v>
      </c>
      <c r="M58" s="10">
        <v>10</v>
      </c>
    </row>
    <row r="59" spans="1:15" x14ac:dyDescent="0.25">
      <c r="A59" s="11" t="s">
        <v>35</v>
      </c>
      <c r="B59" s="6">
        <v>42987</v>
      </c>
      <c r="C59" s="39">
        <v>0.54166666666666663</v>
      </c>
      <c r="D59" s="27" t="s">
        <v>27</v>
      </c>
      <c r="E59" s="17">
        <f t="shared" si="2"/>
        <v>38</v>
      </c>
      <c r="F59" s="13">
        <v>2</v>
      </c>
      <c r="G59" s="13">
        <f>F59-Holds!E62</f>
        <v>2</v>
      </c>
      <c r="H59" s="13"/>
      <c r="I59" s="17"/>
      <c r="J59" s="44">
        <v>19</v>
      </c>
      <c r="K59" s="13">
        <f t="shared" si="0"/>
        <v>19</v>
      </c>
      <c r="L59" s="9">
        <v>18.5</v>
      </c>
      <c r="M59" s="10">
        <v>10</v>
      </c>
    </row>
    <row r="60" spans="1:15" x14ac:dyDescent="0.25">
      <c r="B60" s="6">
        <v>42987</v>
      </c>
      <c r="C60" s="39">
        <v>0.5625</v>
      </c>
      <c r="D60" s="27" t="s">
        <v>27</v>
      </c>
      <c r="E60" s="17">
        <f t="shared" si="2"/>
        <v>38</v>
      </c>
      <c r="F60" s="13">
        <v>2</v>
      </c>
      <c r="G60" s="13">
        <f>F60-Holds!E63</f>
        <v>2</v>
      </c>
      <c r="H60" s="13"/>
      <c r="I60" s="17"/>
      <c r="J60" s="44">
        <v>9</v>
      </c>
      <c r="K60" s="13">
        <f t="shared" si="0"/>
        <v>29</v>
      </c>
      <c r="L60" s="9">
        <v>18.5</v>
      </c>
      <c r="M60" s="10">
        <v>10</v>
      </c>
    </row>
    <row r="61" spans="1:15" x14ac:dyDescent="0.25">
      <c r="B61" s="6">
        <v>42987</v>
      </c>
      <c r="C61" s="39">
        <v>0.58333333333333337</v>
      </c>
      <c r="D61" s="27" t="s">
        <v>27</v>
      </c>
      <c r="E61" s="17">
        <f t="shared" si="2"/>
        <v>38</v>
      </c>
      <c r="F61" s="13">
        <v>2</v>
      </c>
      <c r="G61" s="13">
        <f>F61-Holds!E64</f>
        <v>2</v>
      </c>
      <c r="H61" s="13"/>
      <c r="I61" s="17"/>
      <c r="J61" s="44">
        <v>27</v>
      </c>
      <c r="K61" s="13">
        <f t="shared" si="0"/>
        <v>11</v>
      </c>
      <c r="L61" s="9">
        <v>18.5</v>
      </c>
      <c r="M61" s="10">
        <v>10</v>
      </c>
    </row>
    <row r="62" spans="1:15" x14ac:dyDescent="0.25">
      <c r="B62" s="6">
        <v>42987</v>
      </c>
      <c r="C62" s="39">
        <v>0.63541666666666663</v>
      </c>
      <c r="D62" s="27" t="s">
        <v>27</v>
      </c>
      <c r="E62" s="13">
        <f>40-F62-I62</f>
        <v>38</v>
      </c>
      <c r="F62" s="13">
        <v>2</v>
      </c>
      <c r="G62" s="13">
        <f>F62-Holds!E65</f>
        <v>2</v>
      </c>
      <c r="H62" s="13"/>
      <c r="I62" s="17"/>
      <c r="J62" s="44">
        <v>27</v>
      </c>
      <c r="K62" s="13">
        <f t="shared" si="0"/>
        <v>11</v>
      </c>
      <c r="L62" s="9">
        <v>18.5</v>
      </c>
      <c r="M62" s="10">
        <v>10</v>
      </c>
    </row>
    <row r="63" spans="1:15" x14ac:dyDescent="0.25">
      <c r="B63" s="6">
        <v>42987</v>
      </c>
      <c r="C63" s="39">
        <v>0.65625</v>
      </c>
      <c r="D63" s="27" t="s">
        <v>27</v>
      </c>
      <c r="E63" s="17">
        <f t="shared" si="2"/>
        <v>38</v>
      </c>
      <c r="F63" s="13">
        <v>2</v>
      </c>
      <c r="G63" s="13">
        <f>F63-Holds!E66</f>
        <v>2</v>
      </c>
      <c r="H63" s="13"/>
      <c r="I63" s="17"/>
      <c r="J63" s="44">
        <v>4</v>
      </c>
      <c r="K63" s="13">
        <f t="shared" si="0"/>
        <v>34</v>
      </c>
      <c r="L63" s="9">
        <v>18.5</v>
      </c>
      <c r="M63" s="10">
        <v>10</v>
      </c>
    </row>
    <row r="64" spans="1:15" x14ac:dyDescent="0.25">
      <c r="B64" s="6">
        <v>42987</v>
      </c>
      <c r="C64" s="39">
        <v>0.67708333333333337</v>
      </c>
      <c r="D64" s="27" t="s">
        <v>27</v>
      </c>
      <c r="E64" s="17">
        <f t="shared" si="2"/>
        <v>38</v>
      </c>
      <c r="F64" s="13">
        <v>2</v>
      </c>
      <c r="G64" s="13">
        <f>F64-Holds!E67</f>
        <v>2</v>
      </c>
      <c r="H64" s="13"/>
      <c r="I64" s="17"/>
      <c r="J64" s="44">
        <v>37</v>
      </c>
      <c r="K64" s="13">
        <f t="shared" si="0"/>
        <v>1</v>
      </c>
      <c r="L64" s="9">
        <v>18.5</v>
      </c>
      <c r="M64" s="10">
        <v>10</v>
      </c>
    </row>
    <row r="65" spans="1:13" x14ac:dyDescent="0.25">
      <c r="B65" s="6">
        <v>42987</v>
      </c>
      <c r="C65" s="39">
        <v>0.75</v>
      </c>
      <c r="D65" s="27" t="s">
        <v>27</v>
      </c>
      <c r="E65" s="17">
        <f t="shared" si="2"/>
        <v>38</v>
      </c>
      <c r="F65" s="13">
        <v>2</v>
      </c>
      <c r="G65" s="13">
        <f>F65-Holds!E68</f>
        <v>2</v>
      </c>
      <c r="H65" s="13"/>
      <c r="I65" s="28"/>
      <c r="J65" s="44">
        <v>13</v>
      </c>
      <c r="K65" s="13">
        <f t="shared" si="0"/>
        <v>25</v>
      </c>
      <c r="L65" s="9">
        <v>18.5</v>
      </c>
      <c r="M65" s="10">
        <v>10</v>
      </c>
    </row>
    <row r="66" spans="1:13" x14ac:dyDescent="0.25">
      <c r="B66" s="6">
        <v>42987</v>
      </c>
      <c r="C66" s="39">
        <v>0.77083333333333337</v>
      </c>
      <c r="D66" s="27" t="s">
        <v>27</v>
      </c>
      <c r="E66" s="17">
        <f t="shared" si="2"/>
        <v>38</v>
      </c>
      <c r="F66" s="13">
        <v>2</v>
      </c>
      <c r="G66" s="13">
        <f>F66-Holds!E69</f>
        <v>2</v>
      </c>
      <c r="H66" s="13"/>
      <c r="I66" s="28"/>
      <c r="J66" s="44">
        <v>16</v>
      </c>
      <c r="K66" s="13">
        <f t="shared" si="0"/>
        <v>22</v>
      </c>
      <c r="L66" s="9">
        <v>18.5</v>
      </c>
      <c r="M66" s="10">
        <v>10</v>
      </c>
    </row>
    <row r="67" spans="1:13" x14ac:dyDescent="0.25">
      <c r="B67" s="6">
        <v>42987</v>
      </c>
      <c r="C67" s="39">
        <v>0.79166666666666663</v>
      </c>
      <c r="D67" s="26" t="s">
        <v>17</v>
      </c>
      <c r="E67" s="13">
        <f>40-F67-I67</f>
        <v>38</v>
      </c>
      <c r="F67" s="13">
        <v>2</v>
      </c>
      <c r="G67" s="13">
        <f>F67-Holds!E70</f>
        <v>2</v>
      </c>
      <c r="H67" s="13"/>
      <c r="I67" s="17"/>
      <c r="J67" s="44">
        <v>38</v>
      </c>
      <c r="K67" s="13">
        <f t="shared" si="0"/>
        <v>0</v>
      </c>
      <c r="L67" s="9">
        <v>18.5</v>
      </c>
      <c r="M67" s="10">
        <v>10</v>
      </c>
    </row>
    <row r="68" spans="1:13" x14ac:dyDescent="0.25">
      <c r="B68" s="6">
        <v>42987</v>
      </c>
      <c r="C68" s="39">
        <v>0.84375</v>
      </c>
      <c r="D68" s="26" t="s">
        <v>17</v>
      </c>
      <c r="E68" s="17">
        <f t="shared" si="2"/>
        <v>38</v>
      </c>
      <c r="F68" s="13">
        <v>2</v>
      </c>
      <c r="G68" s="13">
        <f>F68-Holds!E71</f>
        <v>2</v>
      </c>
      <c r="H68" s="13"/>
      <c r="I68" s="17"/>
      <c r="J68" s="44">
        <v>38</v>
      </c>
      <c r="K68" s="13">
        <f t="shared" si="0"/>
        <v>0</v>
      </c>
      <c r="L68" s="9">
        <v>18.5</v>
      </c>
      <c r="M68" s="10">
        <v>10</v>
      </c>
    </row>
    <row r="69" spans="1:13" x14ac:dyDescent="0.25">
      <c r="B69" s="6">
        <v>42987</v>
      </c>
      <c r="C69" s="39">
        <v>0.86458333333333337</v>
      </c>
      <c r="D69" s="26" t="s">
        <v>17</v>
      </c>
      <c r="E69" s="17">
        <f t="shared" si="2"/>
        <v>38</v>
      </c>
      <c r="F69" s="13">
        <v>2</v>
      </c>
      <c r="G69" s="13">
        <f>F69-Holds!E72</f>
        <v>2</v>
      </c>
      <c r="H69" s="13"/>
      <c r="I69" s="17"/>
      <c r="J69" s="44">
        <v>30</v>
      </c>
      <c r="K69" s="13">
        <f t="shared" ref="K69:K132" si="3">E69-J69</f>
        <v>8</v>
      </c>
      <c r="L69" s="9">
        <v>18.5</v>
      </c>
      <c r="M69" s="10">
        <v>10</v>
      </c>
    </row>
    <row r="70" spans="1:13" x14ac:dyDescent="0.25">
      <c r="B70" s="6">
        <v>42987</v>
      </c>
      <c r="C70" s="39">
        <v>0.88541666666666663</v>
      </c>
      <c r="D70" s="26" t="s">
        <v>17</v>
      </c>
      <c r="E70" s="17">
        <f t="shared" si="2"/>
        <v>38</v>
      </c>
      <c r="F70" s="13">
        <v>2</v>
      </c>
      <c r="G70" s="13">
        <f>F70-Holds!E73</f>
        <v>2</v>
      </c>
      <c r="H70" s="13"/>
      <c r="I70" s="17"/>
      <c r="J70" s="44">
        <v>34</v>
      </c>
      <c r="K70" s="13">
        <f t="shared" si="3"/>
        <v>4</v>
      </c>
      <c r="L70" s="9">
        <v>18.5</v>
      </c>
      <c r="M70" s="10">
        <v>10</v>
      </c>
    </row>
    <row r="71" spans="1:13" x14ac:dyDescent="0.25">
      <c r="A71" s="4" t="s">
        <v>37</v>
      </c>
      <c r="B71" s="5">
        <v>42988</v>
      </c>
      <c r="C71" s="39">
        <v>0.54166666666666663</v>
      </c>
      <c r="D71" s="26" t="s">
        <v>17</v>
      </c>
      <c r="E71" s="17">
        <f t="shared" si="2"/>
        <v>38</v>
      </c>
      <c r="F71" s="13">
        <v>2</v>
      </c>
      <c r="G71" s="13">
        <f>F71-Holds!E74</f>
        <v>2</v>
      </c>
      <c r="H71" s="13"/>
      <c r="I71" s="17"/>
      <c r="J71" s="44">
        <v>38</v>
      </c>
      <c r="K71" s="13">
        <f t="shared" si="3"/>
        <v>0</v>
      </c>
      <c r="L71" s="9">
        <v>18.5</v>
      </c>
      <c r="M71" s="10">
        <v>10</v>
      </c>
    </row>
    <row r="72" spans="1:13" x14ac:dyDescent="0.25">
      <c r="B72" s="5">
        <v>42988</v>
      </c>
      <c r="C72" s="39">
        <v>0.5625</v>
      </c>
      <c r="D72" s="26" t="s">
        <v>17</v>
      </c>
      <c r="E72" s="17">
        <f t="shared" si="2"/>
        <v>38</v>
      </c>
      <c r="F72" s="13">
        <v>2</v>
      </c>
      <c r="G72" s="13">
        <f>F72-Holds!E75</f>
        <v>2</v>
      </c>
      <c r="H72" s="13"/>
      <c r="I72" s="17"/>
      <c r="J72" s="44">
        <v>37</v>
      </c>
      <c r="K72" s="13">
        <f t="shared" si="3"/>
        <v>1</v>
      </c>
      <c r="L72" s="9">
        <v>18.5</v>
      </c>
      <c r="M72" s="10">
        <v>10</v>
      </c>
    </row>
    <row r="73" spans="1:13" x14ac:dyDescent="0.25">
      <c r="B73" s="5">
        <v>42988</v>
      </c>
      <c r="C73" s="39">
        <v>0.58333333333333337</v>
      </c>
      <c r="D73" s="26" t="s">
        <v>17</v>
      </c>
      <c r="E73" s="17">
        <f t="shared" si="2"/>
        <v>38</v>
      </c>
      <c r="F73" s="13">
        <v>2</v>
      </c>
      <c r="G73" s="13">
        <f>F73-Holds!E76</f>
        <v>2</v>
      </c>
      <c r="H73" s="13"/>
      <c r="I73" s="17"/>
      <c r="J73" s="44">
        <v>38</v>
      </c>
      <c r="K73" s="13">
        <f t="shared" si="3"/>
        <v>0</v>
      </c>
      <c r="L73" s="9">
        <v>18.5</v>
      </c>
      <c r="M73" s="10">
        <v>10</v>
      </c>
    </row>
    <row r="74" spans="1:13" x14ac:dyDescent="0.25">
      <c r="B74" s="5">
        <v>42988</v>
      </c>
      <c r="C74" s="39">
        <v>0.63541666666666663</v>
      </c>
      <c r="D74" s="26" t="s">
        <v>17</v>
      </c>
      <c r="E74" s="13">
        <f>40-F74-I74</f>
        <v>38</v>
      </c>
      <c r="F74" s="13">
        <v>2</v>
      </c>
      <c r="G74" s="13">
        <f>F74-Holds!E77</f>
        <v>2</v>
      </c>
      <c r="H74" s="13"/>
      <c r="I74" s="17"/>
      <c r="J74" s="44">
        <v>38</v>
      </c>
      <c r="K74" s="13">
        <f t="shared" si="3"/>
        <v>0</v>
      </c>
      <c r="L74" s="9">
        <v>18.5</v>
      </c>
      <c r="M74" s="10">
        <v>10</v>
      </c>
    </row>
    <row r="75" spans="1:13" x14ac:dyDescent="0.25">
      <c r="B75" s="5">
        <v>42988</v>
      </c>
      <c r="C75" s="39">
        <v>0.65625</v>
      </c>
      <c r="D75" s="26" t="s">
        <v>17</v>
      </c>
      <c r="E75" s="17">
        <f t="shared" si="2"/>
        <v>38</v>
      </c>
      <c r="F75" s="13">
        <v>2</v>
      </c>
      <c r="G75" s="13">
        <f>F75-Holds!E78</f>
        <v>2</v>
      </c>
      <c r="H75" s="13"/>
      <c r="I75" s="17"/>
      <c r="J75" s="44">
        <v>38</v>
      </c>
      <c r="K75" s="13">
        <f t="shared" si="3"/>
        <v>0</v>
      </c>
      <c r="L75" s="9">
        <v>18.5</v>
      </c>
      <c r="M75" s="10">
        <v>10</v>
      </c>
    </row>
    <row r="76" spans="1:13" x14ac:dyDescent="0.25">
      <c r="B76" s="5">
        <v>42988</v>
      </c>
      <c r="C76" s="39">
        <v>0.67708333333333337</v>
      </c>
      <c r="D76" s="26" t="s">
        <v>17</v>
      </c>
      <c r="E76" s="17">
        <f t="shared" si="2"/>
        <v>38</v>
      </c>
      <c r="F76" s="13">
        <v>2</v>
      </c>
      <c r="G76" s="13">
        <f>F76-Holds!E79</f>
        <v>2</v>
      </c>
      <c r="H76" s="13"/>
      <c r="I76" s="17"/>
      <c r="J76" s="44">
        <v>38</v>
      </c>
      <c r="K76" s="13">
        <f t="shared" si="3"/>
        <v>0</v>
      </c>
      <c r="L76" s="9">
        <v>18.5</v>
      </c>
      <c r="M76" s="10">
        <v>10</v>
      </c>
    </row>
    <row r="77" spans="1:13" x14ac:dyDescent="0.25">
      <c r="B77" s="5">
        <v>42988</v>
      </c>
      <c r="C77" s="39">
        <v>0.75</v>
      </c>
      <c r="D77" s="26" t="s">
        <v>17</v>
      </c>
      <c r="E77" s="17">
        <f t="shared" si="2"/>
        <v>38</v>
      </c>
      <c r="F77" s="13">
        <v>2</v>
      </c>
      <c r="G77" s="13">
        <f>F77-Holds!E80</f>
        <v>0</v>
      </c>
      <c r="H77" s="13"/>
      <c r="I77" s="17"/>
      <c r="J77" s="44">
        <v>38</v>
      </c>
      <c r="K77" s="13">
        <f t="shared" si="3"/>
        <v>0</v>
      </c>
      <c r="L77" s="9">
        <v>18.5</v>
      </c>
      <c r="M77" s="10">
        <v>10</v>
      </c>
    </row>
    <row r="78" spans="1:13" x14ac:dyDescent="0.25">
      <c r="B78" s="5">
        <v>42988</v>
      </c>
      <c r="C78" s="39">
        <v>0.77083333333333337</v>
      </c>
      <c r="D78" s="27" t="s">
        <v>27</v>
      </c>
      <c r="E78" s="17">
        <f t="shared" si="2"/>
        <v>38</v>
      </c>
      <c r="F78" s="13">
        <v>2</v>
      </c>
      <c r="G78" s="13">
        <f>F78-Holds!E81</f>
        <v>2</v>
      </c>
      <c r="H78" s="13"/>
      <c r="I78" s="17"/>
      <c r="J78" s="44">
        <v>21</v>
      </c>
      <c r="K78" s="13">
        <f t="shared" si="3"/>
        <v>17</v>
      </c>
      <c r="L78" s="9">
        <v>18.5</v>
      </c>
      <c r="M78" s="10">
        <v>10</v>
      </c>
    </row>
    <row r="79" spans="1:13" x14ac:dyDescent="0.25">
      <c r="B79" s="5">
        <v>42988</v>
      </c>
      <c r="C79" s="39">
        <v>0.79166666666666663</v>
      </c>
      <c r="D79" s="27" t="s">
        <v>27</v>
      </c>
      <c r="E79" s="13">
        <f>40-F79-I79</f>
        <v>38</v>
      </c>
      <c r="F79" s="13">
        <v>2</v>
      </c>
      <c r="G79" s="13">
        <f>F79-Holds!E82</f>
        <v>2</v>
      </c>
      <c r="H79" s="13"/>
      <c r="I79" s="17"/>
      <c r="J79" s="44">
        <v>27</v>
      </c>
      <c r="K79" s="13">
        <f t="shared" si="3"/>
        <v>11</v>
      </c>
      <c r="L79" s="9">
        <v>18.5</v>
      </c>
      <c r="M79" s="10">
        <v>10</v>
      </c>
    </row>
    <row r="80" spans="1:13" x14ac:dyDescent="0.25">
      <c r="B80" s="5">
        <v>42988</v>
      </c>
      <c r="C80" s="39">
        <v>0.84375</v>
      </c>
      <c r="D80" s="27" t="s">
        <v>27</v>
      </c>
      <c r="E80" s="17">
        <f t="shared" si="2"/>
        <v>38</v>
      </c>
      <c r="F80" s="13">
        <v>2</v>
      </c>
      <c r="G80" s="13">
        <f>F80-Holds!E83</f>
        <v>2</v>
      </c>
      <c r="H80" s="13"/>
      <c r="I80" s="17"/>
      <c r="J80" s="44">
        <v>5</v>
      </c>
      <c r="K80" s="13">
        <f t="shared" si="3"/>
        <v>33</v>
      </c>
      <c r="L80" s="9">
        <v>18.5</v>
      </c>
      <c r="M80" s="10">
        <v>10</v>
      </c>
    </row>
    <row r="81" spans="1:13" x14ac:dyDescent="0.25">
      <c r="B81" s="5">
        <v>42988</v>
      </c>
      <c r="C81" s="39">
        <v>0.86458333333333337</v>
      </c>
      <c r="D81" s="27" t="s">
        <v>27</v>
      </c>
      <c r="E81" s="17">
        <f t="shared" si="2"/>
        <v>38</v>
      </c>
      <c r="F81" s="13">
        <v>2</v>
      </c>
      <c r="G81" s="13">
        <f>F81-Holds!E84</f>
        <v>2</v>
      </c>
      <c r="H81" s="13"/>
      <c r="I81" s="17"/>
      <c r="J81" s="44">
        <v>2</v>
      </c>
      <c r="K81" s="13">
        <f t="shared" si="3"/>
        <v>36</v>
      </c>
      <c r="L81" s="9">
        <v>18.5</v>
      </c>
      <c r="M81" s="10">
        <v>10</v>
      </c>
    </row>
    <row r="82" spans="1:13" x14ac:dyDescent="0.25">
      <c r="B82" s="5">
        <v>42988</v>
      </c>
      <c r="C82" s="39">
        <v>0.88541666666666663</v>
      </c>
      <c r="D82" s="27" t="s">
        <v>27</v>
      </c>
      <c r="E82" s="17">
        <f t="shared" si="2"/>
        <v>38</v>
      </c>
      <c r="F82" s="13">
        <v>2</v>
      </c>
      <c r="G82" s="13">
        <f>F82-Holds!E85</f>
        <v>2</v>
      </c>
      <c r="H82" s="13"/>
      <c r="I82" s="17"/>
      <c r="J82" s="44">
        <v>5</v>
      </c>
      <c r="K82" s="13">
        <f t="shared" si="3"/>
        <v>33</v>
      </c>
      <c r="L82" s="9">
        <v>18.5</v>
      </c>
      <c r="M82" s="10">
        <v>10</v>
      </c>
    </row>
    <row r="83" spans="1:13" x14ac:dyDescent="0.25">
      <c r="A83" s="4" t="s">
        <v>38</v>
      </c>
      <c r="B83" s="6">
        <v>42990</v>
      </c>
      <c r="C83" s="39">
        <v>0.75</v>
      </c>
      <c r="D83" s="26" t="s">
        <v>17</v>
      </c>
      <c r="E83" s="17">
        <f t="shared" si="2"/>
        <v>38</v>
      </c>
      <c r="F83" s="13">
        <v>2</v>
      </c>
      <c r="G83" s="13">
        <f>F83-Holds!E86</f>
        <v>2</v>
      </c>
      <c r="H83" s="13"/>
      <c r="I83" s="17"/>
      <c r="J83" s="44">
        <v>37</v>
      </c>
      <c r="K83" s="13">
        <f t="shared" si="3"/>
        <v>1</v>
      </c>
      <c r="L83" s="9">
        <v>18.5</v>
      </c>
      <c r="M83" s="10">
        <v>10</v>
      </c>
    </row>
    <row r="84" spans="1:13" x14ac:dyDescent="0.25">
      <c r="B84" s="6">
        <v>42990</v>
      </c>
      <c r="C84" s="39">
        <v>0.77083333333333337</v>
      </c>
      <c r="D84" s="26" t="s">
        <v>17</v>
      </c>
      <c r="E84" s="17">
        <f t="shared" si="2"/>
        <v>38</v>
      </c>
      <c r="F84" s="13">
        <v>2</v>
      </c>
      <c r="G84" s="13">
        <f>F84-Holds!E87</f>
        <v>0</v>
      </c>
      <c r="H84" s="13"/>
      <c r="I84" s="17"/>
      <c r="J84" s="44">
        <v>38</v>
      </c>
      <c r="K84" s="13">
        <f t="shared" si="3"/>
        <v>0</v>
      </c>
      <c r="L84" s="9">
        <v>18.5</v>
      </c>
      <c r="M84" s="10">
        <v>10</v>
      </c>
    </row>
    <row r="85" spans="1:13" x14ac:dyDescent="0.25">
      <c r="B85" s="6">
        <v>42990</v>
      </c>
      <c r="C85" s="39">
        <v>0.79166666666666663</v>
      </c>
      <c r="D85" s="26" t="s">
        <v>17</v>
      </c>
      <c r="E85" s="13">
        <f>40-F85-I85</f>
        <v>38</v>
      </c>
      <c r="F85" s="13">
        <v>2</v>
      </c>
      <c r="G85" s="13">
        <f>F85-Holds!E88</f>
        <v>1</v>
      </c>
      <c r="H85" s="13"/>
      <c r="I85" s="17"/>
      <c r="J85" s="44">
        <v>38</v>
      </c>
      <c r="K85" s="13">
        <f t="shared" si="3"/>
        <v>0</v>
      </c>
      <c r="L85" s="9">
        <v>18.5</v>
      </c>
      <c r="M85" s="10">
        <v>10</v>
      </c>
    </row>
    <row r="86" spans="1:13" x14ac:dyDescent="0.25">
      <c r="B86" s="6">
        <v>42990</v>
      </c>
      <c r="C86" s="39">
        <v>0.84375</v>
      </c>
      <c r="D86" s="27" t="s">
        <v>27</v>
      </c>
      <c r="E86" s="17">
        <f t="shared" si="2"/>
        <v>38</v>
      </c>
      <c r="F86" s="13">
        <v>2</v>
      </c>
      <c r="G86" s="13">
        <f>F86-Holds!E89</f>
        <v>0</v>
      </c>
      <c r="H86" s="13"/>
      <c r="I86" s="17"/>
      <c r="J86" s="44">
        <v>37</v>
      </c>
      <c r="K86" s="13">
        <f t="shared" si="3"/>
        <v>1</v>
      </c>
      <c r="L86" s="9">
        <v>18.5</v>
      </c>
      <c r="M86" s="10">
        <v>10</v>
      </c>
    </row>
    <row r="87" spans="1:13" x14ac:dyDescent="0.25">
      <c r="B87" s="6">
        <v>42990</v>
      </c>
      <c r="C87" s="39">
        <v>0.86458333333333337</v>
      </c>
      <c r="D87" s="27" t="s">
        <v>27</v>
      </c>
      <c r="E87" s="17">
        <f t="shared" si="2"/>
        <v>38</v>
      </c>
      <c r="F87" s="13">
        <v>2</v>
      </c>
      <c r="G87" s="13">
        <f>F87-Holds!E90</f>
        <v>2</v>
      </c>
      <c r="H87" s="13"/>
      <c r="I87" s="17"/>
      <c r="J87" s="44">
        <v>9</v>
      </c>
      <c r="K87" s="13">
        <f t="shared" si="3"/>
        <v>29</v>
      </c>
      <c r="L87" s="9">
        <v>18.5</v>
      </c>
      <c r="M87" s="10">
        <v>10</v>
      </c>
    </row>
    <row r="88" spans="1:13" x14ac:dyDescent="0.25">
      <c r="B88" s="6">
        <v>42990</v>
      </c>
      <c r="C88" s="39">
        <v>0.88541666666666663</v>
      </c>
      <c r="D88" s="27" t="s">
        <v>27</v>
      </c>
      <c r="E88" s="17">
        <f t="shared" si="2"/>
        <v>38</v>
      </c>
      <c r="F88" s="13">
        <v>2</v>
      </c>
      <c r="G88" s="13">
        <f>F88-Holds!E91</f>
        <v>2</v>
      </c>
      <c r="H88" s="13"/>
      <c r="I88" s="17"/>
      <c r="J88" s="44">
        <v>0</v>
      </c>
      <c r="K88" s="13">
        <f t="shared" si="3"/>
        <v>38</v>
      </c>
      <c r="L88" s="9">
        <v>18.5</v>
      </c>
      <c r="M88" s="10">
        <v>10</v>
      </c>
    </row>
    <row r="89" spans="1:13" x14ac:dyDescent="0.25">
      <c r="A89" s="11" t="s">
        <v>39</v>
      </c>
      <c r="B89" s="5">
        <v>42991</v>
      </c>
      <c r="C89" s="39">
        <v>0.75</v>
      </c>
      <c r="D89" s="27" t="s">
        <v>27</v>
      </c>
      <c r="E89" s="17">
        <f t="shared" si="2"/>
        <v>38</v>
      </c>
      <c r="F89" s="13">
        <v>2</v>
      </c>
      <c r="G89" s="13">
        <f>F89-Holds!E92</f>
        <v>2</v>
      </c>
      <c r="H89" s="13"/>
      <c r="I89" s="28"/>
      <c r="J89" s="44">
        <v>8</v>
      </c>
      <c r="K89" s="13">
        <f t="shared" si="3"/>
        <v>30</v>
      </c>
      <c r="L89" s="9">
        <v>18.5</v>
      </c>
      <c r="M89" s="10">
        <v>10</v>
      </c>
    </row>
    <row r="90" spans="1:13" x14ac:dyDescent="0.25">
      <c r="B90" s="5">
        <v>42991</v>
      </c>
      <c r="C90" s="39">
        <v>0.77083333333333337</v>
      </c>
      <c r="D90" s="27" t="s">
        <v>27</v>
      </c>
      <c r="E90" s="17">
        <f t="shared" si="2"/>
        <v>38</v>
      </c>
      <c r="F90" s="13">
        <v>2</v>
      </c>
      <c r="G90" s="13">
        <f>F90-Holds!E93</f>
        <v>0</v>
      </c>
      <c r="H90" s="13"/>
      <c r="I90" s="28"/>
      <c r="J90" s="44">
        <v>6</v>
      </c>
      <c r="K90" s="13">
        <f t="shared" si="3"/>
        <v>32</v>
      </c>
      <c r="L90" s="9">
        <v>18.5</v>
      </c>
      <c r="M90" s="10">
        <v>10</v>
      </c>
    </row>
    <row r="91" spans="1:13" x14ac:dyDescent="0.25">
      <c r="B91" s="5">
        <v>42991</v>
      </c>
      <c r="C91" s="39">
        <v>0.79166666666666663</v>
      </c>
      <c r="D91" s="27" t="s">
        <v>27</v>
      </c>
      <c r="E91" s="13">
        <f>40-F91-I91</f>
        <v>38</v>
      </c>
      <c r="F91" s="13">
        <v>2</v>
      </c>
      <c r="G91" s="13">
        <f>F91-Holds!E94</f>
        <v>1</v>
      </c>
      <c r="H91" s="13"/>
      <c r="I91" s="17"/>
      <c r="J91" s="44">
        <v>38</v>
      </c>
      <c r="K91" s="13">
        <f t="shared" si="3"/>
        <v>0</v>
      </c>
      <c r="L91" s="9">
        <v>18.5</v>
      </c>
      <c r="M91" s="10">
        <v>10</v>
      </c>
    </row>
    <row r="92" spans="1:13" x14ac:dyDescent="0.25">
      <c r="B92" s="5">
        <v>42991</v>
      </c>
      <c r="C92" s="39">
        <v>0.84375</v>
      </c>
      <c r="D92" s="27" t="s">
        <v>27</v>
      </c>
      <c r="E92" s="17">
        <f t="shared" si="2"/>
        <v>38</v>
      </c>
      <c r="F92" s="13">
        <v>2</v>
      </c>
      <c r="G92" s="13">
        <f>F92-Holds!E95</f>
        <v>2</v>
      </c>
      <c r="H92" s="13"/>
      <c r="I92" s="17"/>
      <c r="J92" s="44">
        <v>17</v>
      </c>
      <c r="K92" s="13">
        <f t="shared" si="3"/>
        <v>21</v>
      </c>
      <c r="L92" s="9">
        <v>18.5</v>
      </c>
      <c r="M92" s="10">
        <v>10</v>
      </c>
    </row>
    <row r="93" spans="1:13" x14ac:dyDescent="0.25">
      <c r="B93" s="5">
        <v>42991</v>
      </c>
      <c r="C93" s="39">
        <v>0.86458333333333337</v>
      </c>
      <c r="D93" s="27" t="s">
        <v>27</v>
      </c>
      <c r="E93" s="17">
        <f t="shared" si="2"/>
        <v>38</v>
      </c>
      <c r="F93" s="13">
        <v>2</v>
      </c>
      <c r="G93" s="13">
        <f>F93-Holds!E96</f>
        <v>2</v>
      </c>
      <c r="H93" s="13"/>
      <c r="I93" s="17"/>
      <c r="J93" s="44">
        <v>4</v>
      </c>
      <c r="K93" s="13">
        <f t="shared" si="3"/>
        <v>34</v>
      </c>
      <c r="L93" s="9">
        <v>18.5</v>
      </c>
      <c r="M93" s="10">
        <v>10</v>
      </c>
    </row>
    <row r="94" spans="1:13" x14ac:dyDescent="0.25">
      <c r="B94" s="5">
        <v>42991</v>
      </c>
      <c r="C94" s="39">
        <v>0.88541666666666663</v>
      </c>
      <c r="D94" s="27" t="s">
        <v>27</v>
      </c>
      <c r="E94" s="17">
        <f t="shared" si="2"/>
        <v>38</v>
      </c>
      <c r="F94" s="13">
        <v>2</v>
      </c>
      <c r="G94" s="13">
        <f>F94-Holds!E97</f>
        <v>2</v>
      </c>
      <c r="H94" s="13"/>
      <c r="I94" s="17"/>
      <c r="J94" s="44">
        <v>0</v>
      </c>
      <c r="K94" s="13">
        <f t="shared" si="3"/>
        <v>38</v>
      </c>
      <c r="L94" s="9">
        <v>18.5</v>
      </c>
      <c r="M94" s="10">
        <v>10</v>
      </c>
    </row>
    <row r="95" spans="1:13" x14ac:dyDescent="0.25">
      <c r="A95" s="4" t="s">
        <v>40</v>
      </c>
      <c r="B95" s="6">
        <v>42992</v>
      </c>
      <c r="C95" s="39">
        <v>0.75</v>
      </c>
      <c r="D95" s="26" t="s">
        <v>17</v>
      </c>
      <c r="E95" s="17">
        <f t="shared" si="2"/>
        <v>38</v>
      </c>
      <c r="F95" s="13">
        <v>2</v>
      </c>
      <c r="G95" s="13">
        <f>F95-Holds!E98</f>
        <v>2</v>
      </c>
      <c r="H95" s="13"/>
      <c r="I95" s="17"/>
      <c r="J95" s="44">
        <v>36</v>
      </c>
      <c r="K95" s="13">
        <f t="shared" si="3"/>
        <v>2</v>
      </c>
      <c r="L95" s="9">
        <v>18.5</v>
      </c>
      <c r="M95" s="10">
        <v>10</v>
      </c>
    </row>
    <row r="96" spans="1:13" x14ac:dyDescent="0.25">
      <c r="B96" s="6">
        <v>42992</v>
      </c>
      <c r="C96" s="39">
        <v>0.77083333333333337</v>
      </c>
      <c r="D96" s="26" t="s">
        <v>17</v>
      </c>
      <c r="E96" s="17">
        <v>38</v>
      </c>
      <c r="F96" s="13">
        <v>1</v>
      </c>
      <c r="G96" s="13">
        <f>F96-Holds!E99</f>
        <v>1</v>
      </c>
      <c r="H96" s="13"/>
      <c r="I96" s="17"/>
      <c r="J96" s="44">
        <v>39</v>
      </c>
      <c r="K96" s="13">
        <f t="shared" si="3"/>
        <v>-1</v>
      </c>
      <c r="L96" s="9">
        <v>18.5</v>
      </c>
      <c r="M96" s="10">
        <v>10</v>
      </c>
    </row>
    <row r="97" spans="1:16" x14ac:dyDescent="0.25">
      <c r="B97" s="6">
        <v>42992</v>
      </c>
      <c r="C97" s="39">
        <v>0.79166666666666663</v>
      </c>
      <c r="D97" s="26" t="s">
        <v>17</v>
      </c>
      <c r="E97" s="13">
        <f>40-F97-I97</f>
        <v>38</v>
      </c>
      <c r="F97" s="13">
        <v>2</v>
      </c>
      <c r="G97" s="13">
        <f>F97-Holds!E100</f>
        <v>2</v>
      </c>
      <c r="H97" s="13"/>
      <c r="I97" s="17"/>
      <c r="J97" s="44">
        <v>38</v>
      </c>
      <c r="K97" s="13">
        <f t="shared" si="3"/>
        <v>0</v>
      </c>
      <c r="L97" s="9">
        <v>18.5</v>
      </c>
      <c r="M97" s="10">
        <v>10</v>
      </c>
    </row>
    <row r="98" spans="1:16" x14ac:dyDescent="0.25">
      <c r="B98" s="6">
        <v>42992</v>
      </c>
      <c r="C98" s="39">
        <v>0.84375</v>
      </c>
      <c r="D98" s="26" t="s">
        <v>17</v>
      </c>
      <c r="E98" s="17">
        <f t="shared" si="2"/>
        <v>38</v>
      </c>
      <c r="F98" s="13">
        <v>2</v>
      </c>
      <c r="G98" s="13">
        <f>F98-Holds!E101</f>
        <v>2</v>
      </c>
      <c r="H98" s="13"/>
      <c r="I98" s="17"/>
      <c r="J98" s="44">
        <v>38</v>
      </c>
      <c r="K98" s="13">
        <f t="shared" si="3"/>
        <v>0</v>
      </c>
      <c r="L98" s="9">
        <v>18.5</v>
      </c>
      <c r="M98" s="10">
        <v>10</v>
      </c>
    </row>
    <row r="99" spans="1:16" x14ac:dyDescent="0.25">
      <c r="B99" s="6">
        <v>42992</v>
      </c>
      <c r="C99" s="39">
        <v>0.86458333333333337</v>
      </c>
      <c r="D99" s="26" t="s">
        <v>17</v>
      </c>
      <c r="E99" s="17">
        <f t="shared" si="2"/>
        <v>38</v>
      </c>
      <c r="F99" s="13">
        <v>2</v>
      </c>
      <c r="G99" s="13">
        <f>F99-Holds!E102</f>
        <v>2</v>
      </c>
      <c r="H99" s="13"/>
      <c r="I99" s="17"/>
      <c r="J99" s="44">
        <v>38</v>
      </c>
      <c r="K99" s="13">
        <f t="shared" si="3"/>
        <v>0</v>
      </c>
      <c r="L99" s="9">
        <v>18.5</v>
      </c>
      <c r="M99" s="10">
        <v>10</v>
      </c>
    </row>
    <row r="100" spans="1:16" x14ac:dyDescent="0.25">
      <c r="B100" s="6">
        <v>42992</v>
      </c>
      <c r="C100" s="39">
        <v>0.88541666666666663</v>
      </c>
      <c r="D100" s="26" t="s">
        <v>17</v>
      </c>
      <c r="E100" s="17">
        <f t="shared" si="2"/>
        <v>38</v>
      </c>
      <c r="F100" s="13">
        <v>2</v>
      </c>
      <c r="G100" s="13">
        <f>F100-Holds!E103</f>
        <v>2</v>
      </c>
      <c r="H100" s="13"/>
      <c r="I100" s="17"/>
      <c r="J100" s="44">
        <v>14</v>
      </c>
      <c r="K100" s="13">
        <f t="shared" si="3"/>
        <v>24</v>
      </c>
      <c r="L100" s="9">
        <v>18.5</v>
      </c>
      <c r="M100" s="10">
        <v>10</v>
      </c>
    </row>
    <row r="101" spans="1:16" x14ac:dyDescent="0.25">
      <c r="A101" s="11" t="s">
        <v>16</v>
      </c>
      <c r="B101" s="5">
        <v>42993</v>
      </c>
      <c r="C101" s="39">
        <v>0.75</v>
      </c>
      <c r="D101" s="27" t="s">
        <v>27</v>
      </c>
      <c r="E101" s="17">
        <f t="shared" si="2"/>
        <v>38</v>
      </c>
      <c r="F101" s="13">
        <v>2</v>
      </c>
      <c r="G101" s="13">
        <f>F101-Holds!E104</f>
        <v>2</v>
      </c>
      <c r="H101" s="13"/>
      <c r="I101" s="28"/>
      <c r="J101" s="44">
        <v>10</v>
      </c>
      <c r="K101" s="13">
        <f t="shared" si="3"/>
        <v>28</v>
      </c>
      <c r="L101" s="9">
        <v>18.5</v>
      </c>
      <c r="M101" s="10">
        <v>10</v>
      </c>
    </row>
    <row r="102" spans="1:16" x14ac:dyDescent="0.25">
      <c r="B102" s="5">
        <v>42993</v>
      </c>
      <c r="C102" s="39">
        <v>0.77083333333333337</v>
      </c>
      <c r="D102" s="27" t="s">
        <v>27</v>
      </c>
      <c r="E102" s="17">
        <f t="shared" si="2"/>
        <v>38</v>
      </c>
      <c r="F102" s="13">
        <v>2</v>
      </c>
      <c r="G102" s="13">
        <f>F102-Holds!E105</f>
        <v>0</v>
      </c>
      <c r="H102" s="13"/>
      <c r="I102" s="28"/>
      <c r="J102" s="44">
        <v>11</v>
      </c>
      <c r="K102" s="13">
        <f t="shared" si="3"/>
        <v>27</v>
      </c>
      <c r="L102" s="9">
        <v>18.5</v>
      </c>
      <c r="M102" s="10">
        <v>10</v>
      </c>
    </row>
    <row r="103" spans="1:16" x14ac:dyDescent="0.25">
      <c r="B103" s="5">
        <v>42993</v>
      </c>
      <c r="C103" s="39">
        <v>0.79166666666666663</v>
      </c>
      <c r="D103" s="27" t="s">
        <v>27</v>
      </c>
      <c r="E103" s="13">
        <f>40-F103-I103</f>
        <v>38</v>
      </c>
      <c r="F103" s="13">
        <v>2</v>
      </c>
      <c r="G103" s="13">
        <f>F103-Holds!E106</f>
        <v>0</v>
      </c>
      <c r="H103" s="13"/>
      <c r="I103" s="17"/>
      <c r="J103" s="44">
        <v>38</v>
      </c>
      <c r="K103" s="13">
        <f t="shared" si="3"/>
        <v>0</v>
      </c>
      <c r="L103" s="9">
        <v>18.5</v>
      </c>
      <c r="M103" s="10">
        <v>10</v>
      </c>
    </row>
    <row r="104" spans="1:16" x14ac:dyDescent="0.25">
      <c r="B104" s="5">
        <v>42993</v>
      </c>
      <c r="C104" s="39">
        <v>0.84375</v>
      </c>
      <c r="D104" s="27" t="s">
        <v>27</v>
      </c>
      <c r="E104" s="17">
        <f t="shared" si="2"/>
        <v>38</v>
      </c>
      <c r="F104" s="13">
        <v>2</v>
      </c>
      <c r="G104" s="13">
        <f>F104-Holds!E107</f>
        <v>2</v>
      </c>
      <c r="H104" s="13"/>
      <c r="I104" s="17"/>
      <c r="J104" s="44">
        <v>37</v>
      </c>
      <c r="K104" s="13">
        <f t="shared" si="3"/>
        <v>1</v>
      </c>
      <c r="L104" s="9">
        <v>18.5</v>
      </c>
      <c r="M104" s="10">
        <v>10</v>
      </c>
    </row>
    <row r="105" spans="1:16" x14ac:dyDescent="0.25">
      <c r="B105" s="5">
        <v>42993</v>
      </c>
      <c r="C105" s="39">
        <v>0.86458333333333337</v>
      </c>
      <c r="D105" s="27" t="s">
        <v>27</v>
      </c>
      <c r="E105" s="17">
        <f t="shared" si="2"/>
        <v>38</v>
      </c>
      <c r="F105" s="13">
        <v>2</v>
      </c>
      <c r="G105" s="13">
        <f>F105-Holds!E108</f>
        <v>2</v>
      </c>
      <c r="H105" s="13"/>
      <c r="I105" s="17"/>
      <c r="J105" s="44">
        <v>10</v>
      </c>
      <c r="K105" s="13">
        <f t="shared" si="3"/>
        <v>28</v>
      </c>
      <c r="L105" s="9">
        <v>18.5</v>
      </c>
      <c r="M105" s="10">
        <v>10</v>
      </c>
    </row>
    <row r="106" spans="1:16" x14ac:dyDescent="0.25">
      <c r="B106" s="5">
        <v>42993</v>
      </c>
      <c r="C106" s="39">
        <v>0.88541666666666663</v>
      </c>
      <c r="D106" s="27" t="s">
        <v>27</v>
      </c>
      <c r="E106" s="17">
        <f t="shared" si="2"/>
        <v>38</v>
      </c>
      <c r="F106" s="13">
        <v>2</v>
      </c>
      <c r="G106" s="13">
        <f>F106-Holds!E109</f>
        <v>2</v>
      </c>
      <c r="H106" s="13"/>
      <c r="I106" s="17"/>
      <c r="J106" s="44">
        <v>0</v>
      </c>
      <c r="K106" s="13">
        <f t="shared" si="3"/>
        <v>38</v>
      </c>
      <c r="L106" s="9">
        <v>18.5</v>
      </c>
      <c r="M106" s="10">
        <v>10</v>
      </c>
      <c r="O106" s="19"/>
      <c r="P106" s="19"/>
    </row>
    <row r="107" spans="1:16" x14ac:dyDescent="0.25">
      <c r="A107" s="4" t="s">
        <v>35</v>
      </c>
      <c r="B107" s="6">
        <v>42994</v>
      </c>
      <c r="C107" s="39">
        <v>0.54166666666666663</v>
      </c>
      <c r="D107" s="24" t="s">
        <v>34</v>
      </c>
      <c r="E107" s="30">
        <v>26</v>
      </c>
      <c r="F107" s="30">
        <v>14</v>
      </c>
      <c r="G107" s="13"/>
      <c r="H107" s="30"/>
      <c r="I107" s="29"/>
      <c r="J107" s="45">
        <v>10</v>
      </c>
      <c r="K107" s="13">
        <f t="shared" si="3"/>
        <v>16</v>
      </c>
      <c r="L107" s="9">
        <v>18.5</v>
      </c>
      <c r="M107" s="10">
        <v>10</v>
      </c>
      <c r="O107" s="19"/>
      <c r="P107" s="19"/>
    </row>
    <row r="108" spans="1:16" x14ac:dyDescent="0.25">
      <c r="B108" s="6">
        <v>42994</v>
      </c>
      <c r="C108" s="39">
        <v>0.5625</v>
      </c>
      <c r="D108" s="27" t="s">
        <v>27</v>
      </c>
      <c r="E108" s="17">
        <f t="shared" ref="E108:E156" si="4">40-F108</f>
        <v>38</v>
      </c>
      <c r="F108" s="13">
        <v>2</v>
      </c>
      <c r="G108" s="13">
        <f>F108-Holds!E111</f>
        <v>2</v>
      </c>
      <c r="H108" s="13"/>
      <c r="I108" s="17"/>
      <c r="J108" s="44">
        <v>2</v>
      </c>
      <c r="K108" s="13">
        <f t="shared" si="3"/>
        <v>36</v>
      </c>
      <c r="L108" s="9">
        <v>18.5</v>
      </c>
      <c r="M108" s="10">
        <v>10</v>
      </c>
      <c r="O108" s="19"/>
      <c r="P108" s="19"/>
    </row>
    <row r="109" spans="1:16" x14ac:dyDescent="0.25">
      <c r="B109" s="6">
        <v>42994</v>
      </c>
      <c r="C109" s="39">
        <v>0.58333333333333337</v>
      </c>
      <c r="D109" s="27" t="s">
        <v>27</v>
      </c>
      <c r="E109" s="34">
        <v>38</v>
      </c>
      <c r="F109" s="34">
        <v>2</v>
      </c>
      <c r="G109" s="13">
        <f>F109-Holds!E112</f>
        <v>2</v>
      </c>
      <c r="H109" s="34"/>
      <c r="I109" s="35"/>
      <c r="J109" s="46">
        <v>0</v>
      </c>
      <c r="K109" s="13">
        <f t="shared" si="3"/>
        <v>38</v>
      </c>
      <c r="L109" s="9">
        <v>18.5</v>
      </c>
      <c r="M109" s="10">
        <v>10</v>
      </c>
      <c r="O109" s="19"/>
      <c r="P109" s="19"/>
    </row>
    <row r="110" spans="1:16" x14ac:dyDescent="0.25">
      <c r="B110" s="6">
        <v>42994</v>
      </c>
      <c r="C110" s="39">
        <v>0.63541666666666663</v>
      </c>
      <c r="D110" s="27" t="s">
        <v>27</v>
      </c>
      <c r="E110" s="13">
        <f>40-F110-I110</f>
        <v>38</v>
      </c>
      <c r="F110" s="13">
        <v>2</v>
      </c>
      <c r="G110" s="13">
        <f>F110-Holds!E113</f>
        <v>2</v>
      </c>
      <c r="H110" s="13"/>
      <c r="I110" s="17"/>
      <c r="J110" s="44">
        <v>14</v>
      </c>
      <c r="K110" s="13">
        <f t="shared" si="3"/>
        <v>24</v>
      </c>
      <c r="L110" s="9">
        <v>18.5</v>
      </c>
      <c r="M110" s="10">
        <v>10</v>
      </c>
      <c r="O110" s="19"/>
      <c r="P110" s="19"/>
    </row>
    <row r="111" spans="1:16" x14ac:dyDescent="0.25">
      <c r="B111" s="6">
        <v>42994</v>
      </c>
      <c r="C111" s="39">
        <v>0.65625</v>
      </c>
      <c r="D111" s="27" t="s">
        <v>27</v>
      </c>
      <c r="E111" s="13">
        <f>40-F111-I111</f>
        <v>38</v>
      </c>
      <c r="F111" s="13">
        <v>2</v>
      </c>
      <c r="G111" s="13">
        <f>F111-Holds!E114</f>
        <v>1</v>
      </c>
      <c r="H111" s="13"/>
      <c r="I111" s="17"/>
      <c r="J111" s="44">
        <v>13</v>
      </c>
      <c r="K111" s="13">
        <f t="shared" si="3"/>
        <v>25</v>
      </c>
      <c r="L111" s="9">
        <v>18.5</v>
      </c>
      <c r="M111" s="10">
        <v>10</v>
      </c>
      <c r="O111" s="19"/>
      <c r="P111" s="19"/>
    </row>
    <row r="112" spans="1:16" x14ac:dyDescent="0.25">
      <c r="B112" s="6">
        <v>42994</v>
      </c>
      <c r="C112" s="39">
        <v>0.67708333333333337</v>
      </c>
      <c r="D112" s="24" t="s">
        <v>34</v>
      </c>
      <c r="E112" s="30">
        <v>26</v>
      </c>
      <c r="F112" s="30">
        <v>2</v>
      </c>
      <c r="G112" s="13"/>
      <c r="H112" s="30"/>
      <c r="I112" s="29"/>
      <c r="J112" s="45">
        <v>22</v>
      </c>
      <c r="K112" s="13">
        <f t="shared" si="3"/>
        <v>4</v>
      </c>
      <c r="L112" s="9">
        <v>18.5</v>
      </c>
      <c r="M112" s="10">
        <v>10</v>
      </c>
      <c r="O112" s="19"/>
      <c r="P112" s="19"/>
    </row>
    <row r="113" spans="1:16" x14ac:dyDescent="0.25">
      <c r="B113" s="6">
        <v>42994</v>
      </c>
      <c r="C113" s="39">
        <v>0.75</v>
      </c>
      <c r="D113" s="26" t="s">
        <v>17</v>
      </c>
      <c r="E113" s="17">
        <f t="shared" si="4"/>
        <v>38</v>
      </c>
      <c r="F113" s="13">
        <v>2</v>
      </c>
      <c r="G113" s="13">
        <f>F113-Holds!E116</f>
        <v>2</v>
      </c>
      <c r="H113" s="13"/>
      <c r="I113" s="17"/>
      <c r="J113" s="44">
        <v>38</v>
      </c>
      <c r="K113" s="13">
        <f t="shared" si="3"/>
        <v>0</v>
      </c>
      <c r="L113" s="9">
        <v>18.5</v>
      </c>
      <c r="M113" s="10">
        <v>10</v>
      </c>
      <c r="O113" s="19"/>
      <c r="P113" s="19"/>
    </row>
    <row r="114" spans="1:16" x14ac:dyDescent="0.25">
      <c r="B114" s="6">
        <v>42994</v>
      </c>
      <c r="C114" s="39">
        <v>0.77083333333333337</v>
      </c>
      <c r="D114" s="26" t="s">
        <v>17</v>
      </c>
      <c r="E114" s="17">
        <f t="shared" si="4"/>
        <v>38</v>
      </c>
      <c r="F114" s="13">
        <v>2</v>
      </c>
      <c r="G114" s="13">
        <f>F114-Holds!E117</f>
        <v>2</v>
      </c>
      <c r="H114" s="13"/>
      <c r="I114" s="17"/>
      <c r="J114" s="44">
        <v>38</v>
      </c>
      <c r="K114" s="13">
        <f t="shared" si="3"/>
        <v>0</v>
      </c>
      <c r="L114" s="9">
        <v>18.5</v>
      </c>
      <c r="M114" s="10">
        <v>10</v>
      </c>
      <c r="O114" s="19"/>
      <c r="P114" s="19"/>
    </row>
    <row r="115" spans="1:16" x14ac:dyDescent="0.25">
      <c r="B115" s="6">
        <v>42994</v>
      </c>
      <c r="C115" s="39">
        <v>0.79166666666666663</v>
      </c>
      <c r="D115" s="26" t="s">
        <v>17</v>
      </c>
      <c r="E115" s="13">
        <f>40-F115-I115</f>
        <v>38</v>
      </c>
      <c r="F115" s="13">
        <v>2</v>
      </c>
      <c r="G115" s="13">
        <f>F115-Holds!E118</f>
        <v>2</v>
      </c>
      <c r="H115" s="13"/>
      <c r="I115" s="17"/>
      <c r="J115" s="44">
        <v>38</v>
      </c>
      <c r="K115" s="13">
        <f t="shared" si="3"/>
        <v>0</v>
      </c>
      <c r="L115" s="9">
        <v>18.5</v>
      </c>
      <c r="M115" s="10">
        <v>10</v>
      </c>
      <c r="O115" s="19"/>
      <c r="P115" s="19"/>
    </row>
    <row r="116" spans="1:16" x14ac:dyDescent="0.25">
      <c r="B116" s="6">
        <v>42994</v>
      </c>
      <c r="C116" s="39">
        <v>0.84375</v>
      </c>
      <c r="D116" s="26" t="s">
        <v>17</v>
      </c>
      <c r="E116" s="17">
        <f t="shared" si="4"/>
        <v>38</v>
      </c>
      <c r="F116" s="13">
        <v>2</v>
      </c>
      <c r="G116" s="13">
        <f>F116-Holds!E119</f>
        <v>2</v>
      </c>
      <c r="H116" s="13"/>
      <c r="I116" s="17"/>
      <c r="J116" s="44">
        <v>38</v>
      </c>
      <c r="K116" s="13">
        <f t="shared" si="3"/>
        <v>0</v>
      </c>
      <c r="L116" s="9">
        <v>18.5</v>
      </c>
      <c r="M116" s="10">
        <v>10</v>
      </c>
      <c r="O116" s="19"/>
      <c r="P116" s="19"/>
    </row>
    <row r="117" spans="1:16" x14ac:dyDescent="0.25">
      <c r="B117" s="6">
        <v>42994</v>
      </c>
      <c r="C117" s="39">
        <v>0.86458333333333337</v>
      </c>
      <c r="D117" s="26" t="s">
        <v>17</v>
      </c>
      <c r="E117" s="17">
        <f t="shared" si="4"/>
        <v>39</v>
      </c>
      <c r="F117" s="13">
        <v>1</v>
      </c>
      <c r="G117" s="13">
        <f>F117-Holds!E120</f>
        <v>1</v>
      </c>
      <c r="H117" s="13"/>
      <c r="I117" s="17"/>
      <c r="J117" s="44">
        <v>37</v>
      </c>
      <c r="K117" s="13">
        <f t="shared" si="3"/>
        <v>2</v>
      </c>
      <c r="L117" s="9">
        <v>18.5</v>
      </c>
      <c r="M117" s="10">
        <v>10</v>
      </c>
      <c r="O117" s="19"/>
      <c r="P117" s="19"/>
    </row>
    <row r="118" spans="1:16" x14ac:dyDescent="0.25">
      <c r="B118" s="6">
        <v>42994</v>
      </c>
      <c r="C118" s="39">
        <v>0.88541666666666663</v>
      </c>
      <c r="D118" s="26" t="s">
        <v>17</v>
      </c>
      <c r="E118" s="17">
        <f t="shared" si="4"/>
        <v>38</v>
      </c>
      <c r="F118" s="13">
        <v>2</v>
      </c>
      <c r="G118" s="13">
        <f>F118-Holds!E121</f>
        <v>2</v>
      </c>
      <c r="H118" s="13"/>
      <c r="I118" s="17"/>
      <c r="J118" s="44">
        <v>31</v>
      </c>
      <c r="K118" s="13">
        <f t="shared" si="3"/>
        <v>7</v>
      </c>
      <c r="L118" s="9">
        <v>18.5</v>
      </c>
      <c r="M118" s="10">
        <v>10</v>
      </c>
      <c r="O118" s="19"/>
      <c r="P118" s="19"/>
    </row>
    <row r="119" spans="1:16" x14ac:dyDescent="0.25">
      <c r="A119" s="11" t="s">
        <v>37</v>
      </c>
      <c r="B119" s="5">
        <v>42995</v>
      </c>
      <c r="C119" s="39">
        <v>0.54166666666666663</v>
      </c>
      <c r="D119" s="26" t="s">
        <v>17</v>
      </c>
      <c r="E119" s="17">
        <f t="shared" si="4"/>
        <v>38</v>
      </c>
      <c r="F119" s="13">
        <v>2</v>
      </c>
      <c r="G119" s="13">
        <f>F119-Holds!E122</f>
        <v>2</v>
      </c>
      <c r="H119" s="13"/>
      <c r="I119" s="17"/>
      <c r="J119" s="44">
        <v>37</v>
      </c>
      <c r="K119" s="13">
        <f t="shared" si="3"/>
        <v>1</v>
      </c>
      <c r="L119" s="9">
        <v>18.5</v>
      </c>
      <c r="M119" s="10">
        <v>10</v>
      </c>
      <c r="O119" s="19"/>
      <c r="P119" s="19"/>
    </row>
    <row r="120" spans="1:16" x14ac:dyDescent="0.25">
      <c r="B120" s="5">
        <v>42995</v>
      </c>
      <c r="C120" s="39">
        <v>0.5625</v>
      </c>
      <c r="D120" s="26" t="s">
        <v>17</v>
      </c>
      <c r="E120" s="17">
        <f t="shared" si="4"/>
        <v>38</v>
      </c>
      <c r="F120" s="13">
        <v>2</v>
      </c>
      <c r="G120" s="13">
        <f>F120-Holds!E123</f>
        <v>2</v>
      </c>
      <c r="H120" s="13"/>
      <c r="I120" s="17"/>
      <c r="J120" s="44">
        <v>25</v>
      </c>
      <c r="K120" s="13">
        <f t="shared" si="3"/>
        <v>13</v>
      </c>
      <c r="L120" s="9">
        <v>18.5</v>
      </c>
      <c r="M120" s="10">
        <v>10</v>
      </c>
      <c r="O120" s="19"/>
      <c r="P120" s="19"/>
    </row>
    <row r="121" spans="1:16" x14ac:dyDescent="0.25">
      <c r="B121" s="5">
        <v>42995</v>
      </c>
      <c r="C121" s="39">
        <v>0.58333333333333337</v>
      </c>
      <c r="D121" s="26" t="s">
        <v>17</v>
      </c>
      <c r="E121" s="17">
        <f t="shared" si="4"/>
        <v>38</v>
      </c>
      <c r="F121" s="13">
        <v>2</v>
      </c>
      <c r="G121" s="13">
        <f>F121-Holds!E124</f>
        <v>0</v>
      </c>
      <c r="H121" s="13"/>
      <c r="I121" s="17"/>
      <c r="J121" s="44">
        <v>38</v>
      </c>
      <c r="K121" s="13">
        <f t="shared" si="3"/>
        <v>0</v>
      </c>
      <c r="L121" s="9">
        <v>18.5</v>
      </c>
      <c r="M121" s="10">
        <v>10</v>
      </c>
    </row>
    <row r="122" spans="1:16" x14ac:dyDescent="0.25">
      <c r="B122" s="5">
        <v>42995</v>
      </c>
      <c r="C122" s="39">
        <v>0.63541666666666663</v>
      </c>
      <c r="D122" s="26" t="s">
        <v>17</v>
      </c>
      <c r="E122" s="13">
        <f>40-F122-I122</f>
        <v>38</v>
      </c>
      <c r="F122" s="13">
        <v>2</v>
      </c>
      <c r="G122" s="13">
        <f>F122-Holds!E125</f>
        <v>2</v>
      </c>
      <c r="H122" s="13"/>
      <c r="I122" s="17"/>
      <c r="J122" s="44">
        <v>38</v>
      </c>
      <c r="K122" s="13">
        <f t="shared" si="3"/>
        <v>0</v>
      </c>
      <c r="L122" s="9">
        <v>18.5</v>
      </c>
      <c r="M122" s="10">
        <v>10</v>
      </c>
    </row>
    <row r="123" spans="1:16" x14ac:dyDescent="0.25">
      <c r="B123" s="5">
        <v>42995</v>
      </c>
      <c r="C123" s="39">
        <v>0.65625</v>
      </c>
      <c r="D123" s="26" t="s">
        <v>17</v>
      </c>
      <c r="E123" s="17">
        <f t="shared" si="4"/>
        <v>38</v>
      </c>
      <c r="F123" s="13">
        <v>2</v>
      </c>
      <c r="G123" s="13">
        <f>F123-Holds!E126</f>
        <v>2</v>
      </c>
      <c r="H123" s="13"/>
      <c r="I123" s="17"/>
      <c r="J123" s="44">
        <v>37</v>
      </c>
      <c r="K123" s="13">
        <f t="shared" si="3"/>
        <v>1</v>
      </c>
      <c r="L123" s="9">
        <v>18.5</v>
      </c>
      <c r="M123" s="10">
        <v>10</v>
      </c>
    </row>
    <row r="124" spans="1:16" x14ac:dyDescent="0.25">
      <c r="B124" s="5">
        <v>42995</v>
      </c>
      <c r="C124" s="39">
        <v>0.67708333333333337</v>
      </c>
      <c r="D124" s="26" t="s">
        <v>17</v>
      </c>
      <c r="E124" s="17">
        <f t="shared" si="4"/>
        <v>38</v>
      </c>
      <c r="F124" s="13">
        <v>2</v>
      </c>
      <c r="G124" s="13">
        <f>F124-Holds!E127</f>
        <v>2</v>
      </c>
      <c r="H124" s="13"/>
      <c r="I124" s="17"/>
      <c r="J124" s="44">
        <v>38</v>
      </c>
      <c r="K124" s="13">
        <f t="shared" si="3"/>
        <v>0</v>
      </c>
      <c r="L124" s="9">
        <v>18.5</v>
      </c>
      <c r="M124" s="10">
        <v>10</v>
      </c>
    </row>
    <row r="125" spans="1:16" x14ac:dyDescent="0.25">
      <c r="B125" s="5">
        <v>42995</v>
      </c>
      <c r="C125" s="39">
        <v>0.75</v>
      </c>
      <c r="D125" s="27" t="s">
        <v>27</v>
      </c>
      <c r="E125" s="17">
        <f t="shared" si="4"/>
        <v>38</v>
      </c>
      <c r="F125" s="13">
        <v>2</v>
      </c>
      <c r="G125" s="13">
        <f>F125-Holds!E128</f>
        <v>2</v>
      </c>
      <c r="H125" s="13"/>
      <c r="I125" s="17"/>
      <c r="J125" s="44">
        <v>27</v>
      </c>
      <c r="K125" s="13">
        <f t="shared" si="3"/>
        <v>11</v>
      </c>
      <c r="L125" s="9">
        <v>18.5</v>
      </c>
      <c r="M125" s="10">
        <v>10</v>
      </c>
    </row>
    <row r="126" spans="1:16" x14ac:dyDescent="0.25">
      <c r="B126" s="5">
        <v>42995</v>
      </c>
      <c r="C126" s="39">
        <v>0.77083333333333337</v>
      </c>
      <c r="D126" s="27" t="s">
        <v>27</v>
      </c>
      <c r="E126" s="17">
        <f t="shared" si="4"/>
        <v>38</v>
      </c>
      <c r="F126" s="13">
        <v>2</v>
      </c>
      <c r="G126" s="13">
        <f>F126-Holds!E129</f>
        <v>2</v>
      </c>
      <c r="H126" s="13"/>
      <c r="I126" s="17"/>
      <c r="J126" s="44">
        <v>7</v>
      </c>
      <c r="K126" s="13">
        <f t="shared" si="3"/>
        <v>31</v>
      </c>
      <c r="L126" s="9">
        <v>18.5</v>
      </c>
      <c r="M126" s="10">
        <v>10</v>
      </c>
    </row>
    <row r="127" spans="1:16" x14ac:dyDescent="0.25">
      <c r="B127" s="5">
        <v>42995</v>
      </c>
      <c r="C127" s="39">
        <v>0.79166666666666663</v>
      </c>
      <c r="D127" s="27" t="s">
        <v>27</v>
      </c>
      <c r="E127" s="13">
        <f>40-F127-I127</f>
        <v>38</v>
      </c>
      <c r="F127" s="13">
        <v>2</v>
      </c>
      <c r="G127" s="13">
        <f>F127-Holds!E130</f>
        <v>2</v>
      </c>
      <c r="H127" s="13"/>
      <c r="I127" s="17"/>
      <c r="J127" s="44">
        <v>16</v>
      </c>
      <c r="K127" s="13">
        <f t="shared" si="3"/>
        <v>22</v>
      </c>
      <c r="L127" s="9">
        <v>18.5</v>
      </c>
      <c r="M127" s="10">
        <v>10</v>
      </c>
    </row>
    <row r="128" spans="1:16" x14ac:dyDescent="0.25">
      <c r="B128" s="5">
        <v>42995</v>
      </c>
      <c r="C128" s="39">
        <v>0.84375</v>
      </c>
      <c r="D128" s="27" t="s">
        <v>27</v>
      </c>
      <c r="E128" s="17">
        <f t="shared" si="4"/>
        <v>38</v>
      </c>
      <c r="F128" s="13">
        <v>2</v>
      </c>
      <c r="G128" s="13">
        <f>F128-Holds!E131</f>
        <v>2</v>
      </c>
      <c r="H128" s="13"/>
      <c r="I128" s="17"/>
      <c r="J128" s="44">
        <v>6</v>
      </c>
      <c r="K128" s="13">
        <f t="shared" si="3"/>
        <v>32</v>
      </c>
      <c r="L128" s="9">
        <v>18.5</v>
      </c>
      <c r="M128" s="10">
        <v>10</v>
      </c>
    </row>
    <row r="129" spans="1:13" x14ac:dyDescent="0.25">
      <c r="B129" s="5">
        <v>42995</v>
      </c>
      <c r="C129" s="39">
        <v>0.86458333333333337</v>
      </c>
      <c r="D129" s="27" t="s">
        <v>27</v>
      </c>
      <c r="E129" s="17">
        <f t="shared" si="4"/>
        <v>38</v>
      </c>
      <c r="F129" s="13">
        <v>2</v>
      </c>
      <c r="G129" s="13">
        <f>F129-Holds!E132</f>
        <v>2</v>
      </c>
      <c r="H129" s="13"/>
      <c r="I129" s="17"/>
      <c r="J129" s="44">
        <v>0</v>
      </c>
      <c r="K129" s="13">
        <f t="shared" si="3"/>
        <v>38</v>
      </c>
      <c r="L129" s="9">
        <v>18.5</v>
      </c>
      <c r="M129" s="10">
        <v>10</v>
      </c>
    </row>
    <row r="130" spans="1:13" x14ac:dyDescent="0.25">
      <c r="B130" s="5">
        <v>42995</v>
      </c>
      <c r="C130" s="39">
        <v>0.88541666666666663</v>
      </c>
      <c r="D130" s="27" t="s">
        <v>27</v>
      </c>
      <c r="E130" s="17">
        <f t="shared" si="4"/>
        <v>38</v>
      </c>
      <c r="F130" s="13">
        <v>2</v>
      </c>
      <c r="G130" s="13">
        <f>F130-Holds!E133</f>
        <v>2</v>
      </c>
      <c r="H130" s="13"/>
      <c r="I130" s="17"/>
      <c r="J130" s="44">
        <v>0</v>
      </c>
      <c r="K130" s="13">
        <f t="shared" si="3"/>
        <v>38</v>
      </c>
      <c r="L130" s="9">
        <v>18.5</v>
      </c>
      <c r="M130" s="10">
        <v>10</v>
      </c>
    </row>
    <row r="131" spans="1:13" x14ac:dyDescent="0.25">
      <c r="A131" s="11" t="s">
        <v>38</v>
      </c>
      <c r="B131" s="6">
        <v>42997</v>
      </c>
      <c r="C131" s="39">
        <v>0.75</v>
      </c>
      <c r="D131" s="27" t="s">
        <v>27</v>
      </c>
      <c r="E131" s="17">
        <f t="shared" si="4"/>
        <v>38</v>
      </c>
      <c r="F131" s="13">
        <v>2</v>
      </c>
      <c r="G131" s="13">
        <f>F131-Holds!E134</f>
        <v>0</v>
      </c>
      <c r="H131" s="13"/>
      <c r="I131" s="28"/>
      <c r="J131" s="44">
        <v>2</v>
      </c>
      <c r="K131" s="13">
        <f t="shared" si="3"/>
        <v>36</v>
      </c>
      <c r="L131" s="9">
        <v>18.5</v>
      </c>
      <c r="M131" s="10">
        <v>10</v>
      </c>
    </row>
    <row r="132" spans="1:13" x14ac:dyDescent="0.25">
      <c r="B132" s="6">
        <v>42997</v>
      </c>
      <c r="C132" s="39">
        <v>0.77083333333333337</v>
      </c>
      <c r="D132" s="27" t="s">
        <v>27</v>
      </c>
      <c r="E132" s="17">
        <f t="shared" si="4"/>
        <v>38</v>
      </c>
      <c r="F132" s="13">
        <v>2</v>
      </c>
      <c r="G132" s="13">
        <f>F132-Holds!E135</f>
        <v>0</v>
      </c>
      <c r="H132" s="13"/>
      <c r="I132" s="28"/>
      <c r="J132" s="44">
        <v>6</v>
      </c>
      <c r="K132" s="13">
        <f t="shared" si="3"/>
        <v>32</v>
      </c>
      <c r="L132" s="9">
        <v>18.5</v>
      </c>
      <c r="M132" s="10">
        <v>10</v>
      </c>
    </row>
    <row r="133" spans="1:13" x14ac:dyDescent="0.25">
      <c r="B133" s="6">
        <v>42997</v>
      </c>
      <c r="C133" s="39">
        <v>0.79166666666666663</v>
      </c>
      <c r="D133" s="26" t="s">
        <v>17</v>
      </c>
      <c r="E133" s="13">
        <f>40-F133-I133</f>
        <v>38</v>
      </c>
      <c r="F133" s="13">
        <v>2</v>
      </c>
      <c r="G133" s="13">
        <f>F133-Holds!E136</f>
        <v>1</v>
      </c>
      <c r="H133" s="13"/>
      <c r="I133" s="17"/>
      <c r="J133" s="44">
        <v>38</v>
      </c>
      <c r="K133" s="13">
        <f t="shared" ref="K133:K196" si="5">E133-J133</f>
        <v>0</v>
      </c>
      <c r="L133" s="9">
        <v>18.5</v>
      </c>
      <c r="M133" s="10">
        <v>10</v>
      </c>
    </row>
    <row r="134" spans="1:13" x14ac:dyDescent="0.25">
      <c r="B134" s="6">
        <v>42997</v>
      </c>
      <c r="C134" s="39">
        <v>0.84375</v>
      </c>
      <c r="D134" s="26" t="s">
        <v>17</v>
      </c>
      <c r="E134" s="17">
        <f t="shared" si="4"/>
        <v>38</v>
      </c>
      <c r="F134" s="13">
        <v>2</v>
      </c>
      <c r="G134" s="13">
        <f>F134-Holds!E137</f>
        <v>2</v>
      </c>
      <c r="H134" s="13"/>
      <c r="I134" s="17"/>
      <c r="J134" s="44">
        <v>38</v>
      </c>
      <c r="K134" s="13">
        <f t="shared" si="5"/>
        <v>0</v>
      </c>
      <c r="L134" s="9">
        <v>18.5</v>
      </c>
      <c r="M134" s="10">
        <v>10</v>
      </c>
    </row>
    <row r="135" spans="1:13" x14ac:dyDescent="0.25">
      <c r="B135" s="6">
        <v>42997</v>
      </c>
      <c r="C135" s="39">
        <v>0.86458333333333337</v>
      </c>
      <c r="D135" s="26" t="s">
        <v>17</v>
      </c>
      <c r="E135" s="17">
        <f t="shared" si="4"/>
        <v>38</v>
      </c>
      <c r="F135" s="13">
        <v>2</v>
      </c>
      <c r="G135" s="13">
        <f>F135-Holds!E138</f>
        <v>0</v>
      </c>
      <c r="H135" s="13"/>
      <c r="I135" s="17"/>
      <c r="J135" s="44">
        <v>14</v>
      </c>
      <c r="K135" s="13">
        <f t="shared" si="5"/>
        <v>24</v>
      </c>
      <c r="L135" s="9">
        <v>18.5</v>
      </c>
      <c r="M135" s="10">
        <v>10</v>
      </c>
    </row>
    <row r="136" spans="1:13" x14ac:dyDescent="0.25">
      <c r="B136" s="6">
        <v>42997</v>
      </c>
      <c r="C136" s="39">
        <v>0.88541666666666663</v>
      </c>
      <c r="D136" s="26" t="s">
        <v>17</v>
      </c>
      <c r="E136" s="17">
        <f t="shared" si="4"/>
        <v>38</v>
      </c>
      <c r="F136" s="13">
        <v>2</v>
      </c>
      <c r="G136" s="13">
        <f>F136-Holds!E139</f>
        <v>2</v>
      </c>
      <c r="H136" s="13"/>
      <c r="I136" s="17"/>
      <c r="J136" s="44">
        <v>6</v>
      </c>
      <c r="K136" s="13">
        <f t="shared" si="5"/>
        <v>32</v>
      </c>
      <c r="L136" s="9">
        <v>18.5</v>
      </c>
      <c r="M136" s="10">
        <v>10</v>
      </c>
    </row>
    <row r="137" spans="1:13" x14ac:dyDescent="0.25">
      <c r="A137" s="4" t="s">
        <v>39</v>
      </c>
      <c r="B137" s="5">
        <v>42998</v>
      </c>
      <c r="C137" s="39">
        <v>0.75</v>
      </c>
      <c r="D137" s="27" t="s">
        <v>27</v>
      </c>
      <c r="E137" s="17">
        <f t="shared" si="4"/>
        <v>38</v>
      </c>
      <c r="F137" s="13">
        <v>2</v>
      </c>
      <c r="G137" s="13">
        <f>F137-Holds!E140</f>
        <v>2</v>
      </c>
      <c r="H137" s="13"/>
      <c r="I137" s="17"/>
      <c r="J137" s="44">
        <v>4</v>
      </c>
      <c r="K137" s="13">
        <f t="shared" si="5"/>
        <v>34</v>
      </c>
      <c r="L137" s="9">
        <v>18.5</v>
      </c>
      <c r="M137" s="10">
        <v>10</v>
      </c>
    </row>
    <row r="138" spans="1:13" x14ac:dyDescent="0.25">
      <c r="B138" s="5">
        <v>42998</v>
      </c>
      <c r="C138" s="39">
        <v>0.77083333333333337</v>
      </c>
      <c r="D138" s="27" t="s">
        <v>27</v>
      </c>
      <c r="E138" s="17">
        <f t="shared" si="4"/>
        <v>38</v>
      </c>
      <c r="F138" s="13">
        <v>2</v>
      </c>
      <c r="G138" s="13">
        <f>F138-Holds!E141</f>
        <v>2</v>
      </c>
      <c r="H138" s="13"/>
      <c r="I138" s="17"/>
      <c r="J138" s="44">
        <v>2</v>
      </c>
      <c r="K138" s="13">
        <f t="shared" si="5"/>
        <v>36</v>
      </c>
      <c r="L138" s="9">
        <v>18.5</v>
      </c>
      <c r="M138" s="10">
        <v>10</v>
      </c>
    </row>
    <row r="139" spans="1:13" x14ac:dyDescent="0.25">
      <c r="B139" s="5">
        <v>42998</v>
      </c>
      <c r="C139" s="39">
        <v>0.79166666666666663</v>
      </c>
      <c r="D139" s="26" t="s">
        <v>17</v>
      </c>
      <c r="E139" s="13">
        <f>40-F139-I139</f>
        <v>38</v>
      </c>
      <c r="F139" s="13">
        <v>2</v>
      </c>
      <c r="G139" s="13" t="e">
        <f>F139-Holds!#REF!</f>
        <v>#REF!</v>
      </c>
      <c r="H139" s="13"/>
      <c r="I139" s="17"/>
      <c r="J139" s="44">
        <v>37</v>
      </c>
      <c r="K139" s="13">
        <f t="shared" si="5"/>
        <v>1</v>
      </c>
      <c r="L139" s="9">
        <v>18.5</v>
      </c>
      <c r="M139" s="10">
        <v>10</v>
      </c>
    </row>
    <row r="140" spans="1:13" x14ac:dyDescent="0.25">
      <c r="B140" s="5">
        <v>42998</v>
      </c>
      <c r="C140" s="39">
        <v>0.84375</v>
      </c>
      <c r="D140" s="26" t="s">
        <v>17</v>
      </c>
      <c r="E140" s="17">
        <f t="shared" si="4"/>
        <v>38</v>
      </c>
      <c r="F140" s="13">
        <v>2</v>
      </c>
      <c r="G140" s="13">
        <f>F140-Holds!E142</f>
        <v>0</v>
      </c>
      <c r="H140" s="13"/>
      <c r="I140" s="17"/>
      <c r="J140" s="44">
        <v>36</v>
      </c>
      <c r="K140" s="13">
        <f t="shared" si="5"/>
        <v>2</v>
      </c>
      <c r="L140" s="9">
        <v>18.5</v>
      </c>
      <c r="M140" s="10">
        <v>10</v>
      </c>
    </row>
    <row r="141" spans="1:13" x14ac:dyDescent="0.25">
      <c r="B141" s="5">
        <v>42998</v>
      </c>
      <c r="C141" s="39">
        <v>0.86458333333333337</v>
      </c>
      <c r="D141" s="26" t="s">
        <v>17</v>
      </c>
      <c r="E141" s="17">
        <f t="shared" si="4"/>
        <v>38</v>
      </c>
      <c r="F141" s="13">
        <v>2</v>
      </c>
      <c r="G141" s="13">
        <f>F141-Holds!E144</f>
        <v>2</v>
      </c>
      <c r="H141" s="13"/>
      <c r="I141" s="17"/>
      <c r="J141" s="44">
        <v>29</v>
      </c>
      <c r="K141" s="13">
        <f t="shared" si="5"/>
        <v>9</v>
      </c>
      <c r="L141" s="9">
        <v>18.5</v>
      </c>
      <c r="M141" s="10">
        <v>10</v>
      </c>
    </row>
    <row r="142" spans="1:13" x14ac:dyDescent="0.25">
      <c r="B142" s="5">
        <v>42998</v>
      </c>
      <c r="C142" s="39">
        <v>0.88541666666666663</v>
      </c>
      <c r="D142" s="26" t="s">
        <v>17</v>
      </c>
      <c r="E142" s="17">
        <f t="shared" si="4"/>
        <v>38</v>
      </c>
      <c r="F142" s="13">
        <v>2</v>
      </c>
      <c r="G142" s="13">
        <f>F142-Holds!E145</f>
        <v>0</v>
      </c>
      <c r="H142" s="13"/>
      <c r="I142" s="17"/>
      <c r="J142" s="44">
        <v>7</v>
      </c>
      <c r="K142" s="13">
        <f t="shared" si="5"/>
        <v>31</v>
      </c>
      <c r="L142" s="9">
        <v>18.5</v>
      </c>
      <c r="M142" s="10">
        <v>10</v>
      </c>
    </row>
    <row r="143" spans="1:13" x14ac:dyDescent="0.25">
      <c r="A143" s="11" t="s">
        <v>40</v>
      </c>
      <c r="B143" s="6">
        <v>42999</v>
      </c>
      <c r="C143" s="39">
        <v>0.75</v>
      </c>
      <c r="D143" s="27" t="s">
        <v>27</v>
      </c>
      <c r="E143" s="17">
        <f t="shared" si="4"/>
        <v>38</v>
      </c>
      <c r="F143" s="13">
        <v>2</v>
      </c>
      <c r="G143" s="13">
        <f>F143-Holds!E146</f>
        <v>1</v>
      </c>
      <c r="H143" s="13"/>
      <c r="I143" s="17"/>
      <c r="J143" s="44">
        <v>0</v>
      </c>
      <c r="K143" s="13">
        <f t="shared" si="5"/>
        <v>38</v>
      </c>
      <c r="L143" s="9">
        <v>18.5</v>
      </c>
      <c r="M143" s="10">
        <v>10</v>
      </c>
    </row>
    <row r="144" spans="1:13" x14ac:dyDescent="0.25">
      <c r="B144" s="6">
        <v>42999</v>
      </c>
      <c r="C144" s="39">
        <v>0.77083333333333337</v>
      </c>
      <c r="D144" s="27" t="s">
        <v>27</v>
      </c>
      <c r="E144" s="17">
        <f t="shared" si="4"/>
        <v>38</v>
      </c>
      <c r="F144" s="13">
        <v>2</v>
      </c>
      <c r="G144" s="13">
        <f>F144-Holds!E147</f>
        <v>2</v>
      </c>
      <c r="H144" s="13"/>
      <c r="I144" s="17"/>
      <c r="J144" s="44">
        <v>3</v>
      </c>
      <c r="K144" s="13">
        <f t="shared" si="5"/>
        <v>35</v>
      </c>
      <c r="L144" s="9">
        <v>18.5</v>
      </c>
      <c r="M144" s="10">
        <v>10</v>
      </c>
    </row>
    <row r="145" spans="1:15" x14ac:dyDescent="0.25">
      <c r="B145" s="6">
        <v>42999</v>
      </c>
      <c r="C145" s="39">
        <v>0.79166666666666663</v>
      </c>
      <c r="D145" s="27" t="s">
        <v>27</v>
      </c>
      <c r="E145" s="13">
        <f>40-F145-I145</f>
        <v>38</v>
      </c>
      <c r="F145" s="13">
        <v>2</v>
      </c>
      <c r="G145" s="13">
        <f>F145-Holds!E148</f>
        <v>0</v>
      </c>
      <c r="H145" s="13"/>
      <c r="I145" s="17"/>
      <c r="J145" s="44">
        <v>18</v>
      </c>
      <c r="K145" s="13">
        <f t="shared" si="5"/>
        <v>20</v>
      </c>
      <c r="L145" s="9">
        <v>18.5</v>
      </c>
      <c r="M145" s="10">
        <v>10</v>
      </c>
    </row>
    <row r="146" spans="1:15" x14ac:dyDescent="0.25">
      <c r="B146" s="6">
        <v>42999</v>
      </c>
      <c r="C146" s="39">
        <v>0.84375</v>
      </c>
      <c r="D146" s="27" t="s">
        <v>27</v>
      </c>
      <c r="E146" s="17">
        <f t="shared" si="4"/>
        <v>38</v>
      </c>
      <c r="F146" s="13">
        <v>2</v>
      </c>
      <c r="G146" s="13">
        <f>F146-Holds!E149</f>
        <v>2</v>
      </c>
      <c r="H146" s="13"/>
      <c r="I146" s="17"/>
      <c r="J146" s="44">
        <v>29</v>
      </c>
      <c r="K146" s="13">
        <f t="shared" si="5"/>
        <v>9</v>
      </c>
      <c r="L146" s="9">
        <v>18.5</v>
      </c>
      <c r="M146" s="10">
        <v>10</v>
      </c>
    </row>
    <row r="147" spans="1:15" x14ac:dyDescent="0.25">
      <c r="B147" s="6">
        <v>42999</v>
      </c>
      <c r="C147" s="39">
        <v>0.86458333333333337</v>
      </c>
      <c r="D147" s="27" t="s">
        <v>27</v>
      </c>
      <c r="E147" s="17">
        <f t="shared" si="4"/>
        <v>38</v>
      </c>
      <c r="F147" s="13">
        <v>2</v>
      </c>
      <c r="G147" s="13" t="e">
        <f>F147-Holds!#REF!</f>
        <v>#REF!</v>
      </c>
      <c r="H147" s="13"/>
      <c r="I147" s="17"/>
      <c r="J147" s="44">
        <v>8</v>
      </c>
      <c r="K147" s="13">
        <f t="shared" si="5"/>
        <v>30</v>
      </c>
      <c r="L147" s="9">
        <v>18.5</v>
      </c>
      <c r="M147" s="10">
        <v>10</v>
      </c>
    </row>
    <row r="148" spans="1:15" x14ac:dyDescent="0.25">
      <c r="B148" s="6">
        <v>42999</v>
      </c>
      <c r="C148" s="39">
        <v>0.88541666666666663</v>
      </c>
      <c r="D148" s="27" t="s">
        <v>27</v>
      </c>
      <c r="E148" s="17">
        <f t="shared" si="4"/>
        <v>38</v>
      </c>
      <c r="F148" s="13">
        <v>2</v>
      </c>
      <c r="G148" s="13">
        <f>F148-Holds!E150</f>
        <v>0</v>
      </c>
      <c r="H148" s="13"/>
      <c r="I148" s="17"/>
      <c r="J148" s="44">
        <v>0</v>
      </c>
      <c r="K148" s="13">
        <f t="shared" si="5"/>
        <v>38</v>
      </c>
      <c r="L148" s="9">
        <v>18.5</v>
      </c>
      <c r="M148" s="10">
        <v>10</v>
      </c>
    </row>
    <row r="149" spans="1:15" x14ac:dyDescent="0.25">
      <c r="A149" s="4" t="s">
        <v>16</v>
      </c>
      <c r="B149" s="5">
        <v>43000</v>
      </c>
      <c r="C149" s="39">
        <v>0.75</v>
      </c>
      <c r="D149" s="26" t="s">
        <v>17</v>
      </c>
      <c r="E149" s="17">
        <f t="shared" si="4"/>
        <v>38</v>
      </c>
      <c r="F149" s="13">
        <v>2</v>
      </c>
      <c r="G149" s="13">
        <f>F149-Holds!E152</f>
        <v>2</v>
      </c>
      <c r="H149" s="13"/>
      <c r="I149" s="17"/>
      <c r="J149" s="44">
        <v>38</v>
      </c>
      <c r="K149" s="13">
        <f t="shared" si="5"/>
        <v>0</v>
      </c>
      <c r="L149" s="9">
        <v>18.5</v>
      </c>
      <c r="M149" s="10">
        <v>10</v>
      </c>
    </row>
    <row r="150" spans="1:15" x14ac:dyDescent="0.25">
      <c r="B150" s="5">
        <v>43000</v>
      </c>
      <c r="C150" s="39">
        <v>0.77083333333333337</v>
      </c>
      <c r="D150" s="26" t="s">
        <v>17</v>
      </c>
      <c r="E150" s="17">
        <f t="shared" si="4"/>
        <v>38</v>
      </c>
      <c r="F150" s="13">
        <v>2</v>
      </c>
      <c r="G150" s="13" t="e">
        <f>F150-Holds!#REF!</f>
        <v>#REF!</v>
      </c>
      <c r="H150" s="13"/>
      <c r="I150" s="17"/>
      <c r="J150" s="44">
        <v>38</v>
      </c>
      <c r="K150" s="13">
        <f t="shared" si="5"/>
        <v>0</v>
      </c>
      <c r="L150" s="9">
        <v>18.5</v>
      </c>
      <c r="M150" s="10">
        <v>10</v>
      </c>
    </row>
    <row r="151" spans="1:15" x14ac:dyDescent="0.25">
      <c r="B151" s="5">
        <v>43000</v>
      </c>
      <c r="C151" s="39">
        <v>0.79166666666666663</v>
      </c>
      <c r="D151" s="26" t="s">
        <v>17</v>
      </c>
      <c r="E151" s="13">
        <f>40-F151-I151</f>
        <v>38</v>
      </c>
      <c r="F151" s="13">
        <v>2</v>
      </c>
      <c r="G151" s="13">
        <f>F151-Holds!E154</f>
        <v>0</v>
      </c>
      <c r="H151" s="13"/>
      <c r="I151" s="17"/>
      <c r="J151" s="44">
        <v>37</v>
      </c>
      <c r="K151" s="13">
        <f t="shared" si="5"/>
        <v>1</v>
      </c>
      <c r="L151" s="9">
        <v>18.5</v>
      </c>
      <c r="M151" s="10">
        <v>10</v>
      </c>
    </row>
    <row r="152" spans="1:15" x14ac:dyDescent="0.25">
      <c r="B152" s="5">
        <v>43000</v>
      </c>
      <c r="C152" s="39">
        <v>0.84375</v>
      </c>
      <c r="D152" s="26" t="s">
        <v>17</v>
      </c>
      <c r="E152" s="17">
        <f t="shared" si="4"/>
        <v>38</v>
      </c>
      <c r="F152" s="13">
        <v>2</v>
      </c>
      <c r="G152" s="13">
        <f>F152-Holds!E155</f>
        <v>2</v>
      </c>
      <c r="H152" s="13"/>
      <c r="I152" s="17"/>
      <c r="J152" s="44">
        <v>38</v>
      </c>
      <c r="K152" s="13">
        <f t="shared" si="5"/>
        <v>0</v>
      </c>
      <c r="L152" s="9">
        <v>18.5</v>
      </c>
      <c r="M152" s="10">
        <v>10</v>
      </c>
    </row>
    <row r="153" spans="1:15" x14ac:dyDescent="0.25">
      <c r="B153" s="5">
        <v>43000</v>
      </c>
      <c r="C153" s="39">
        <v>0.86458333333333337</v>
      </c>
      <c r="D153" s="26" t="s">
        <v>17</v>
      </c>
      <c r="E153" s="17">
        <f t="shared" si="4"/>
        <v>38</v>
      </c>
      <c r="F153" s="13">
        <v>2</v>
      </c>
      <c r="G153" s="13">
        <f>F153-Holds!E156</f>
        <v>2</v>
      </c>
      <c r="H153" s="13"/>
      <c r="I153" s="17"/>
      <c r="J153" s="44">
        <v>38</v>
      </c>
      <c r="K153" s="13">
        <f t="shared" si="5"/>
        <v>0</v>
      </c>
      <c r="L153" s="9">
        <v>18.5</v>
      </c>
      <c r="M153" s="10">
        <v>10</v>
      </c>
    </row>
    <row r="154" spans="1:15" x14ac:dyDescent="0.25">
      <c r="B154" s="5">
        <v>43000</v>
      </c>
      <c r="C154" s="39">
        <v>0.88541666666666663</v>
      </c>
      <c r="D154" s="26" t="s">
        <v>17</v>
      </c>
      <c r="E154" s="17">
        <f t="shared" si="4"/>
        <v>38</v>
      </c>
      <c r="F154" s="13">
        <v>2</v>
      </c>
      <c r="G154" s="13">
        <f>F154-Holds!E157</f>
        <v>0</v>
      </c>
      <c r="H154" s="13"/>
      <c r="I154" s="17"/>
      <c r="J154" s="44">
        <v>21</v>
      </c>
      <c r="K154" s="13">
        <f t="shared" si="5"/>
        <v>17</v>
      </c>
      <c r="L154" s="9">
        <v>18.5</v>
      </c>
      <c r="M154" s="10">
        <v>10</v>
      </c>
      <c r="O154" s="19"/>
    </row>
    <row r="155" spans="1:15" x14ac:dyDescent="0.25">
      <c r="A155" s="11" t="s">
        <v>35</v>
      </c>
      <c r="B155" s="6">
        <v>43001</v>
      </c>
      <c r="C155" s="39">
        <v>0.54166666666666663</v>
      </c>
      <c r="D155" s="24" t="s">
        <v>34</v>
      </c>
      <c r="E155" s="30">
        <v>26</v>
      </c>
      <c r="F155" s="30">
        <v>14</v>
      </c>
      <c r="G155" s="13"/>
      <c r="H155" s="30"/>
      <c r="I155" s="29"/>
      <c r="J155" s="45">
        <v>6</v>
      </c>
      <c r="K155" s="13">
        <f t="shared" si="5"/>
        <v>20</v>
      </c>
      <c r="L155" s="9">
        <v>18.5</v>
      </c>
      <c r="M155" s="10">
        <v>10</v>
      </c>
      <c r="O155" s="19"/>
    </row>
    <row r="156" spans="1:15" x14ac:dyDescent="0.25">
      <c r="B156" s="6">
        <v>43001</v>
      </c>
      <c r="C156" s="39">
        <v>0.5625</v>
      </c>
      <c r="D156" s="27" t="s">
        <v>27</v>
      </c>
      <c r="E156" s="17">
        <f t="shared" si="4"/>
        <v>38</v>
      </c>
      <c r="F156" s="13">
        <v>2</v>
      </c>
      <c r="G156" s="13">
        <f>F156-Holds!E159</f>
        <v>0</v>
      </c>
      <c r="H156" s="13"/>
      <c r="I156" s="17"/>
      <c r="J156" s="44">
        <v>14</v>
      </c>
      <c r="K156" s="13">
        <f t="shared" si="5"/>
        <v>24</v>
      </c>
      <c r="L156" s="9">
        <v>18.5</v>
      </c>
      <c r="M156" s="10">
        <v>10</v>
      </c>
      <c r="O156" s="19"/>
    </row>
    <row r="157" spans="1:15" x14ac:dyDescent="0.25">
      <c r="B157" s="6">
        <v>43001</v>
      </c>
      <c r="C157" s="39">
        <v>0.58333333333333337</v>
      </c>
      <c r="D157" s="25" t="s">
        <v>19</v>
      </c>
      <c r="E157" s="34">
        <v>38</v>
      </c>
      <c r="F157" s="34">
        <v>2</v>
      </c>
      <c r="G157" s="13">
        <f>F157-Holds!E160</f>
        <v>2</v>
      </c>
      <c r="H157" s="34"/>
      <c r="I157" s="35"/>
      <c r="J157" s="46">
        <v>0</v>
      </c>
      <c r="K157" s="13">
        <f t="shared" si="5"/>
        <v>38</v>
      </c>
      <c r="L157" s="9">
        <v>18.5</v>
      </c>
      <c r="M157" s="10">
        <v>10</v>
      </c>
      <c r="O157" s="19"/>
    </row>
    <row r="158" spans="1:15" x14ac:dyDescent="0.25">
      <c r="B158" s="6">
        <v>43001</v>
      </c>
      <c r="C158" s="39">
        <v>0.63541666666666663</v>
      </c>
      <c r="D158" s="27" t="s">
        <v>27</v>
      </c>
      <c r="E158" s="13">
        <f>40-F158-I158</f>
        <v>38</v>
      </c>
      <c r="F158" s="13">
        <v>2</v>
      </c>
      <c r="G158" s="13">
        <f>F158-Holds!E161</f>
        <v>0</v>
      </c>
      <c r="H158" s="13"/>
      <c r="I158" s="17"/>
      <c r="J158" s="44">
        <v>38</v>
      </c>
      <c r="K158" s="13">
        <f t="shared" si="5"/>
        <v>0</v>
      </c>
      <c r="L158" s="9">
        <v>18.5</v>
      </c>
      <c r="M158" s="10">
        <v>10</v>
      </c>
      <c r="O158" s="19"/>
    </row>
    <row r="159" spans="1:15" x14ac:dyDescent="0.25">
      <c r="B159" s="6">
        <v>43001</v>
      </c>
      <c r="C159" s="39">
        <v>0.65625</v>
      </c>
      <c r="D159" s="27" t="s">
        <v>27</v>
      </c>
      <c r="E159" s="13">
        <f>40-F159-I159</f>
        <v>38</v>
      </c>
      <c r="F159" s="13">
        <v>2</v>
      </c>
      <c r="G159" s="13">
        <f>F159-Holds!E162</f>
        <v>0</v>
      </c>
      <c r="H159" s="13"/>
      <c r="I159" s="17"/>
      <c r="J159" s="44">
        <v>19</v>
      </c>
      <c r="K159" s="13">
        <f t="shared" si="5"/>
        <v>19</v>
      </c>
      <c r="L159" s="9">
        <v>18.5</v>
      </c>
      <c r="M159" s="10">
        <v>10</v>
      </c>
      <c r="O159" s="19"/>
    </row>
    <row r="160" spans="1:15" x14ac:dyDescent="0.25">
      <c r="B160" s="6">
        <v>43001</v>
      </c>
      <c r="C160" s="39">
        <v>0.67708333333333337</v>
      </c>
      <c r="D160" s="24" t="s">
        <v>34</v>
      </c>
      <c r="E160" s="30">
        <v>26</v>
      </c>
      <c r="F160" s="30">
        <v>14</v>
      </c>
      <c r="G160" s="13"/>
      <c r="H160" s="30"/>
      <c r="I160" s="29"/>
      <c r="J160" s="45">
        <v>26</v>
      </c>
      <c r="K160" s="13">
        <f t="shared" si="5"/>
        <v>0</v>
      </c>
      <c r="L160" s="9">
        <v>18.5</v>
      </c>
      <c r="M160" s="10">
        <v>10</v>
      </c>
      <c r="O160" s="19"/>
    </row>
    <row r="161" spans="1:16" x14ac:dyDescent="0.25">
      <c r="B161" s="6">
        <v>43001</v>
      </c>
      <c r="C161" s="39">
        <v>0.75</v>
      </c>
      <c r="D161" s="26" t="s">
        <v>17</v>
      </c>
      <c r="E161" s="17">
        <f>40-F161</f>
        <v>38</v>
      </c>
      <c r="F161" s="13">
        <v>2</v>
      </c>
      <c r="G161" s="13">
        <f>F161-Holds!E211</f>
        <v>0</v>
      </c>
      <c r="H161" s="13"/>
      <c r="I161" s="28"/>
      <c r="J161" s="44">
        <v>33</v>
      </c>
      <c r="K161" s="13">
        <f t="shared" si="5"/>
        <v>5</v>
      </c>
      <c r="L161" s="9">
        <v>18.5</v>
      </c>
      <c r="M161" s="10">
        <v>10</v>
      </c>
      <c r="O161" s="19"/>
    </row>
    <row r="162" spans="1:16" x14ac:dyDescent="0.25">
      <c r="B162" s="6">
        <v>43001</v>
      </c>
      <c r="C162" s="39">
        <v>0.77083333333333337</v>
      </c>
      <c r="D162" s="26" t="s">
        <v>17</v>
      </c>
      <c r="E162" s="17">
        <f>40-F162</f>
        <v>38</v>
      </c>
      <c r="F162" s="13">
        <v>2</v>
      </c>
      <c r="G162" s="13">
        <f>F162-Holds!E165</f>
        <v>0</v>
      </c>
      <c r="H162" s="13"/>
      <c r="I162" s="28"/>
      <c r="J162" s="44">
        <v>38</v>
      </c>
      <c r="K162" s="13">
        <f t="shared" si="5"/>
        <v>0</v>
      </c>
      <c r="L162" s="9">
        <v>18.5</v>
      </c>
      <c r="M162" s="10">
        <v>10</v>
      </c>
      <c r="O162" s="19"/>
    </row>
    <row r="163" spans="1:16" x14ac:dyDescent="0.25">
      <c r="B163" s="6">
        <v>43001</v>
      </c>
      <c r="C163" s="39">
        <v>0.79166666666666663</v>
      </c>
      <c r="D163" s="26" t="s">
        <v>17</v>
      </c>
      <c r="E163" s="13">
        <f>40-F163-I163</f>
        <v>38</v>
      </c>
      <c r="F163" s="13">
        <v>2</v>
      </c>
      <c r="G163" s="13">
        <f>F163-Holds!E153</f>
        <v>0</v>
      </c>
      <c r="H163" s="13"/>
      <c r="I163" s="17"/>
      <c r="J163" s="44">
        <v>30</v>
      </c>
      <c r="K163" s="13">
        <f t="shared" si="5"/>
        <v>8</v>
      </c>
      <c r="L163" s="9">
        <v>18.5</v>
      </c>
      <c r="M163" s="10">
        <v>10</v>
      </c>
      <c r="O163" s="19"/>
    </row>
    <row r="164" spans="1:16" x14ac:dyDescent="0.25">
      <c r="B164" s="6">
        <v>43001</v>
      </c>
      <c r="C164" s="39">
        <v>0.84375</v>
      </c>
      <c r="D164" s="26" t="s">
        <v>17</v>
      </c>
      <c r="E164" s="17">
        <f t="shared" ref="E164:E169" si="6">40-F164</f>
        <v>38</v>
      </c>
      <c r="F164" s="13">
        <v>2</v>
      </c>
      <c r="G164" s="13">
        <f>F164-Holds!E167</f>
        <v>2</v>
      </c>
      <c r="H164" s="13"/>
      <c r="I164" s="17"/>
      <c r="J164" s="44">
        <v>36</v>
      </c>
      <c r="K164" s="13">
        <f t="shared" si="5"/>
        <v>2</v>
      </c>
      <c r="L164" s="9">
        <v>18.5</v>
      </c>
      <c r="M164" s="10">
        <v>10</v>
      </c>
    </row>
    <row r="165" spans="1:16" x14ac:dyDescent="0.25">
      <c r="B165" s="6">
        <v>43001</v>
      </c>
      <c r="C165" s="39">
        <v>0.86458333333333337</v>
      </c>
      <c r="D165" s="26" t="s">
        <v>17</v>
      </c>
      <c r="E165" s="17">
        <f t="shared" si="6"/>
        <v>38</v>
      </c>
      <c r="F165" s="13">
        <v>2</v>
      </c>
      <c r="G165" s="13">
        <f>F165-Holds!E168</f>
        <v>2</v>
      </c>
      <c r="H165" s="13"/>
      <c r="I165" s="17"/>
      <c r="J165" s="44">
        <v>38</v>
      </c>
      <c r="K165" s="13">
        <f t="shared" si="5"/>
        <v>0</v>
      </c>
      <c r="L165" s="9">
        <v>18.5</v>
      </c>
      <c r="M165" s="10">
        <v>10</v>
      </c>
    </row>
    <row r="166" spans="1:16" x14ac:dyDescent="0.25">
      <c r="B166" s="6">
        <v>43001</v>
      </c>
      <c r="C166" s="39">
        <v>0.88541666666666663</v>
      </c>
      <c r="D166" s="26" t="s">
        <v>17</v>
      </c>
      <c r="E166" s="17">
        <f t="shared" si="6"/>
        <v>38</v>
      </c>
      <c r="F166" s="13">
        <v>2</v>
      </c>
      <c r="G166" s="13">
        <f>F166-Holds!E169</f>
        <v>2</v>
      </c>
      <c r="H166" s="13"/>
      <c r="I166" s="17"/>
      <c r="J166" s="44">
        <v>38</v>
      </c>
      <c r="K166" s="13">
        <f t="shared" si="5"/>
        <v>0</v>
      </c>
      <c r="L166" s="9">
        <v>18.5</v>
      </c>
      <c r="M166" s="10">
        <v>10</v>
      </c>
    </row>
    <row r="167" spans="1:16" x14ac:dyDescent="0.25">
      <c r="A167" s="4" t="s">
        <v>37</v>
      </c>
      <c r="B167" s="5">
        <v>43002</v>
      </c>
      <c r="C167" s="39">
        <v>0.54166666666666663</v>
      </c>
      <c r="D167" s="27" t="s">
        <v>27</v>
      </c>
      <c r="E167" s="17">
        <f t="shared" si="6"/>
        <v>38</v>
      </c>
      <c r="F167" s="13">
        <v>2</v>
      </c>
      <c r="G167" s="13">
        <f>F167-Holds!E170</f>
        <v>0</v>
      </c>
      <c r="H167" s="13"/>
      <c r="I167" s="17"/>
      <c r="J167" s="44">
        <v>2</v>
      </c>
      <c r="K167" s="13">
        <f t="shared" si="5"/>
        <v>36</v>
      </c>
      <c r="L167" s="9">
        <v>18.5</v>
      </c>
      <c r="M167" s="10">
        <v>10</v>
      </c>
    </row>
    <row r="168" spans="1:16" x14ac:dyDescent="0.25">
      <c r="B168" s="5">
        <v>43002</v>
      </c>
      <c r="C168" s="39">
        <v>0.5625</v>
      </c>
      <c r="D168" s="27" t="s">
        <v>27</v>
      </c>
      <c r="E168" s="17">
        <f t="shared" si="6"/>
        <v>38</v>
      </c>
      <c r="F168" s="13">
        <v>2</v>
      </c>
      <c r="G168" s="13">
        <f>F168-Holds!E171</f>
        <v>2</v>
      </c>
      <c r="H168" s="13"/>
      <c r="I168" s="17"/>
      <c r="J168" s="44">
        <v>2</v>
      </c>
      <c r="K168" s="13">
        <f t="shared" si="5"/>
        <v>36</v>
      </c>
      <c r="L168" s="9">
        <v>18.5</v>
      </c>
      <c r="M168" s="10">
        <v>10</v>
      </c>
    </row>
    <row r="169" spans="1:16" x14ac:dyDescent="0.25">
      <c r="B169" s="5">
        <v>43002</v>
      </c>
      <c r="C169" s="39">
        <v>0.58333333333333337</v>
      </c>
      <c r="D169" s="27" t="s">
        <v>27</v>
      </c>
      <c r="E169" s="17">
        <f t="shared" si="6"/>
        <v>38</v>
      </c>
      <c r="F169" s="13">
        <v>2</v>
      </c>
      <c r="G169" s="13">
        <f>F169-Holds!E172</f>
        <v>0</v>
      </c>
      <c r="H169" s="13"/>
      <c r="I169" s="17"/>
      <c r="J169" s="44">
        <v>6</v>
      </c>
      <c r="K169" s="13">
        <f t="shared" si="5"/>
        <v>32</v>
      </c>
      <c r="L169" s="9">
        <v>18.5</v>
      </c>
      <c r="M169" s="10">
        <v>10</v>
      </c>
    </row>
    <row r="170" spans="1:16" x14ac:dyDescent="0.25">
      <c r="B170" s="5">
        <v>43002</v>
      </c>
      <c r="C170" s="39">
        <v>0.63541666666666663</v>
      </c>
      <c r="D170" s="27" t="s">
        <v>27</v>
      </c>
      <c r="E170" s="13">
        <f>40-F170-I170</f>
        <v>38</v>
      </c>
      <c r="F170" s="13">
        <v>2</v>
      </c>
      <c r="G170" s="13">
        <f>F170-Holds!E173</f>
        <v>2</v>
      </c>
      <c r="H170" s="13"/>
      <c r="I170" s="17"/>
      <c r="J170" s="44">
        <v>11</v>
      </c>
      <c r="K170" s="13">
        <f t="shared" si="5"/>
        <v>27</v>
      </c>
      <c r="L170" s="9">
        <v>18.5</v>
      </c>
      <c r="M170" s="10">
        <v>10</v>
      </c>
    </row>
    <row r="171" spans="1:16" x14ac:dyDescent="0.25">
      <c r="B171" s="5">
        <v>43002</v>
      </c>
      <c r="C171" s="39">
        <v>0.65625</v>
      </c>
      <c r="D171" s="27" t="s">
        <v>27</v>
      </c>
      <c r="E171" s="17">
        <f>40-F171</f>
        <v>38</v>
      </c>
      <c r="F171" s="13">
        <v>2</v>
      </c>
      <c r="G171" s="13">
        <f>F171-Holds!E174</f>
        <v>2</v>
      </c>
      <c r="H171" s="13"/>
      <c r="I171" s="17"/>
      <c r="J171" s="44">
        <v>0</v>
      </c>
      <c r="K171" s="13">
        <f t="shared" si="5"/>
        <v>38</v>
      </c>
      <c r="L171" s="9">
        <v>18.5</v>
      </c>
      <c r="M171" s="10">
        <v>10</v>
      </c>
    </row>
    <row r="172" spans="1:16" x14ac:dyDescent="0.25">
      <c r="B172" s="5">
        <v>43002</v>
      </c>
      <c r="C172" s="39">
        <v>0.67708333333333337</v>
      </c>
      <c r="D172" s="27" t="s">
        <v>27</v>
      </c>
      <c r="E172" s="17">
        <f>40-F172</f>
        <v>38</v>
      </c>
      <c r="F172" s="13">
        <v>2</v>
      </c>
      <c r="G172" s="13">
        <f>F172-Holds!E175</f>
        <v>2</v>
      </c>
      <c r="H172" s="13"/>
      <c r="I172" s="17"/>
      <c r="J172" s="44">
        <v>14</v>
      </c>
      <c r="K172" s="13">
        <f t="shared" si="5"/>
        <v>24</v>
      </c>
      <c r="L172" s="9">
        <v>18.5</v>
      </c>
      <c r="M172" s="10">
        <v>10</v>
      </c>
    </row>
    <row r="173" spans="1:16" x14ac:dyDescent="0.25">
      <c r="B173" s="5">
        <v>43002</v>
      </c>
      <c r="C173" s="39">
        <v>0.75</v>
      </c>
      <c r="D173" s="27" t="s">
        <v>27</v>
      </c>
      <c r="E173" s="17">
        <f>40-F173</f>
        <v>38</v>
      </c>
      <c r="F173" s="13">
        <v>2</v>
      </c>
      <c r="G173" s="13">
        <f>F173-Holds!E176</f>
        <v>2</v>
      </c>
      <c r="H173" s="13"/>
      <c r="I173" s="17"/>
      <c r="J173" s="44">
        <v>0</v>
      </c>
      <c r="K173" s="13">
        <f t="shared" si="5"/>
        <v>38</v>
      </c>
      <c r="L173" s="9">
        <v>18.5</v>
      </c>
      <c r="M173" s="10">
        <v>10</v>
      </c>
      <c r="O173" s="19"/>
      <c r="P173" s="19"/>
    </row>
    <row r="174" spans="1:16" x14ac:dyDescent="0.25">
      <c r="B174" s="5">
        <v>43002</v>
      </c>
      <c r="C174" s="39">
        <v>0.77083333333333337</v>
      </c>
      <c r="D174" s="27" t="s">
        <v>27</v>
      </c>
      <c r="E174" s="17">
        <f>40-F174</f>
        <v>38</v>
      </c>
      <c r="F174" s="13">
        <v>2</v>
      </c>
      <c r="G174" s="13">
        <f>F174-Holds!E177</f>
        <v>2</v>
      </c>
      <c r="H174" s="13"/>
      <c r="I174" s="17"/>
      <c r="J174" s="44">
        <v>2</v>
      </c>
      <c r="K174" s="13">
        <f t="shared" si="5"/>
        <v>36</v>
      </c>
      <c r="L174" s="9">
        <v>18.5</v>
      </c>
      <c r="M174" s="10">
        <v>10</v>
      </c>
      <c r="O174" s="19"/>
      <c r="P174" s="19"/>
    </row>
    <row r="175" spans="1:16" x14ac:dyDescent="0.25">
      <c r="B175" s="5">
        <v>43002</v>
      </c>
      <c r="C175" s="39">
        <v>0.79166666666666663</v>
      </c>
      <c r="D175" s="27" t="s">
        <v>27</v>
      </c>
      <c r="E175" s="13">
        <f>40-F175-I175</f>
        <v>38</v>
      </c>
      <c r="F175" s="13">
        <v>2</v>
      </c>
      <c r="G175" s="13">
        <f>F175-Holds!E178</f>
        <v>2</v>
      </c>
      <c r="H175" s="13"/>
      <c r="I175" s="17"/>
      <c r="J175" s="44">
        <v>7</v>
      </c>
      <c r="K175" s="13">
        <f t="shared" si="5"/>
        <v>31</v>
      </c>
      <c r="L175" s="9">
        <v>18.5</v>
      </c>
      <c r="M175" s="10">
        <v>10</v>
      </c>
      <c r="O175" s="33"/>
      <c r="P175" s="19"/>
    </row>
    <row r="176" spans="1:16" x14ac:dyDescent="0.25">
      <c r="B176" s="5">
        <v>43002</v>
      </c>
      <c r="C176" s="39">
        <v>0.84375</v>
      </c>
      <c r="D176" s="27" t="s">
        <v>27</v>
      </c>
      <c r="E176" s="17">
        <f>40-F176</f>
        <v>38</v>
      </c>
      <c r="F176" s="13">
        <v>2</v>
      </c>
      <c r="G176" s="13">
        <f>F176-Holds!E179</f>
        <v>2</v>
      </c>
      <c r="H176" s="13"/>
      <c r="I176" s="17"/>
      <c r="J176" s="44">
        <v>2</v>
      </c>
      <c r="K176" s="13">
        <f t="shared" si="5"/>
        <v>36</v>
      </c>
      <c r="L176" s="9">
        <v>18.5</v>
      </c>
      <c r="M176" s="10">
        <v>10</v>
      </c>
      <c r="O176" s="19"/>
      <c r="P176" s="19"/>
    </row>
    <row r="177" spans="1:16" x14ac:dyDescent="0.25">
      <c r="B177" s="5">
        <v>43002</v>
      </c>
      <c r="C177" s="39">
        <v>0.86458333333333337</v>
      </c>
      <c r="D177" s="27" t="s">
        <v>27</v>
      </c>
      <c r="E177" s="17">
        <f>40-F177</f>
        <v>38</v>
      </c>
      <c r="F177" s="13">
        <v>2</v>
      </c>
      <c r="G177" s="13">
        <f>F177-Holds!E180</f>
        <v>2</v>
      </c>
      <c r="H177" s="13"/>
      <c r="I177" s="17"/>
      <c r="J177" s="44">
        <v>0</v>
      </c>
      <c r="K177" s="13">
        <f t="shared" si="5"/>
        <v>38</v>
      </c>
      <c r="L177" s="9">
        <v>18.5</v>
      </c>
      <c r="M177" s="10">
        <v>10</v>
      </c>
      <c r="O177" s="19"/>
      <c r="P177" s="19"/>
    </row>
    <row r="178" spans="1:16" x14ac:dyDescent="0.25">
      <c r="B178" s="5">
        <v>43002</v>
      </c>
      <c r="C178" s="39">
        <v>0.88541666666666663</v>
      </c>
      <c r="D178" s="27" t="s">
        <v>27</v>
      </c>
      <c r="E178" s="17">
        <f>40-F178</f>
        <v>38</v>
      </c>
      <c r="F178" s="13">
        <v>2</v>
      </c>
      <c r="G178" s="13">
        <f>F178-Holds!E181</f>
        <v>2</v>
      </c>
      <c r="H178" s="13"/>
      <c r="I178" s="17"/>
      <c r="J178" s="44">
        <v>0</v>
      </c>
      <c r="K178" s="13">
        <f t="shared" si="5"/>
        <v>38</v>
      </c>
      <c r="L178" s="9">
        <v>18.5</v>
      </c>
      <c r="M178" s="10">
        <v>10</v>
      </c>
      <c r="O178" s="19"/>
      <c r="P178" s="19"/>
    </row>
    <row r="179" spans="1:16" x14ac:dyDescent="0.25">
      <c r="A179" s="4" t="s">
        <v>38</v>
      </c>
      <c r="B179" s="6">
        <v>43004</v>
      </c>
      <c r="C179" s="39">
        <v>0.75</v>
      </c>
      <c r="D179" s="27" t="s">
        <v>27</v>
      </c>
      <c r="E179" s="17">
        <f>40-F179</f>
        <v>38</v>
      </c>
      <c r="F179" s="13">
        <v>2</v>
      </c>
      <c r="G179" s="13">
        <f>F179-Holds!E182</f>
        <v>2</v>
      </c>
      <c r="H179" s="13"/>
      <c r="I179" s="17"/>
      <c r="J179" s="44">
        <v>0</v>
      </c>
      <c r="K179" s="13">
        <f t="shared" si="5"/>
        <v>38</v>
      </c>
      <c r="L179" s="9">
        <v>18.5</v>
      </c>
      <c r="M179" s="10">
        <v>10</v>
      </c>
      <c r="O179" s="19"/>
      <c r="P179" s="19"/>
    </row>
    <row r="180" spans="1:16" x14ac:dyDescent="0.25">
      <c r="B180" s="6">
        <v>43004</v>
      </c>
      <c r="C180" s="39">
        <v>0.77083333333333337</v>
      </c>
      <c r="D180" s="27" t="s">
        <v>27</v>
      </c>
      <c r="E180" s="17">
        <f>40-F180</f>
        <v>38</v>
      </c>
      <c r="F180" s="13">
        <v>2</v>
      </c>
      <c r="G180" s="13">
        <f>F180-Holds!E183</f>
        <v>0</v>
      </c>
      <c r="H180" s="13"/>
      <c r="I180" s="17"/>
      <c r="J180" s="44">
        <v>27</v>
      </c>
      <c r="K180" s="13">
        <f t="shared" si="5"/>
        <v>11</v>
      </c>
      <c r="L180" s="9">
        <v>18.5</v>
      </c>
      <c r="M180" s="10">
        <v>10</v>
      </c>
      <c r="O180" s="19"/>
      <c r="P180" s="19"/>
    </row>
    <row r="181" spans="1:16" x14ac:dyDescent="0.25">
      <c r="B181" s="6">
        <v>43004</v>
      </c>
      <c r="C181" s="39">
        <v>0.79166666666666663</v>
      </c>
      <c r="D181" s="27" t="s">
        <v>27</v>
      </c>
      <c r="E181" s="13">
        <f>40-F181-I181</f>
        <v>38</v>
      </c>
      <c r="F181" s="13">
        <v>2</v>
      </c>
      <c r="G181" s="13">
        <f>F181-Holds!E184</f>
        <v>0</v>
      </c>
      <c r="H181" s="13"/>
      <c r="I181" s="17"/>
      <c r="J181" s="44">
        <v>14</v>
      </c>
      <c r="K181" s="13">
        <f t="shared" si="5"/>
        <v>24</v>
      </c>
      <c r="L181" s="9">
        <v>18.5</v>
      </c>
      <c r="M181" s="10">
        <v>10</v>
      </c>
      <c r="O181" s="19"/>
      <c r="P181" s="19"/>
    </row>
    <row r="182" spans="1:16" x14ac:dyDescent="0.25">
      <c r="B182" s="6">
        <v>43004</v>
      </c>
      <c r="C182" s="39">
        <v>0.84375</v>
      </c>
      <c r="D182" s="27" t="s">
        <v>27</v>
      </c>
      <c r="E182" s="17">
        <f>40-F182</f>
        <v>38</v>
      </c>
      <c r="F182" s="13">
        <v>2</v>
      </c>
      <c r="G182" s="13">
        <f>F182-Holds!E185</f>
        <v>2</v>
      </c>
      <c r="H182" s="13"/>
      <c r="I182" s="28"/>
      <c r="J182" s="44">
        <v>0</v>
      </c>
      <c r="K182" s="13">
        <f t="shared" si="5"/>
        <v>38</v>
      </c>
      <c r="L182" s="9">
        <v>18.5</v>
      </c>
      <c r="M182" s="10">
        <v>10</v>
      </c>
      <c r="O182" s="19"/>
      <c r="P182" s="19"/>
    </row>
    <row r="183" spans="1:16" x14ac:dyDescent="0.25">
      <c r="B183" s="6">
        <v>43004</v>
      </c>
      <c r="C183" s="39">
        <v>0.86458333333333337</v>
      </c>
      <c r="D183" s="26" t="s">
        <v>17</v>
      </c>
      <c r="E183" s="17">
        <f>40-F183</f>
        <v>38</v>
      </c>
      <c r="F183" s="13">
        <v>2</v>
      </c>
      <c r="G183" s="13">
        <f>F183-Holds!E186</f>
        <v>2</v>
      </c>
      <c r="H183" s="13"/>
      <c r="I183" s="17"/>
      <c r="J183" s="44">
        <v>22</v>
      </c>
      <c r="K183" s="13">
        <f t="shared" si="5"/>
        <v>16</v>
      </c>
      <c r="L183" s="9">
        <v>18.5</v>
      </c>
      <c r="M183" s="10">
        <v>10</v>
      </c>
      <c r="O183" s="19"/>
      <c r="P183" s="19"/>
    </row>
    <row r="184" spans="1:16" x14ac:dyDescent="0.25">
      <c r="B184" s="6">
        <v>43004</v>
      </c>
      <c r="C184" s="39">
        <v>0.88541666666666663</v>
      </c>
      <c r="D184" s="26" t="s">
        <v>17</v>
      </c>
      <c r="E184" s="17">
        <f>40-F184</f>
        <v>38</v>
      </c>
      <c r="F184" s="13">
        <v>2</v>
      </c>
      <c r="G184" s="13">
        <f>F184-Holds!E187</f>
        <v>2</v>
      </c>
      <c r="H184" s="13"/>
      <c r="I184" s="17"/>
      <c r="J184" s="44">
        <v>6</v>
      </c>
      <c r="K184" s="13">
        <f t="shared" si="5"/>
        <v>32</v>
      </c>
      <c r="L184" s="9">
        <v>18.5</v>
      </c>
      <c r="M184" s="10">
        <v>10</v>
      </c>
      <c r="O184" s="19"/>
      <c r="P184" s="19"/>
    </row>
    <row r="185" spans="1:16" x14ac:dyDescent="0.25">
      <c r="A185" s="11" t="s">
        <v>39</v>
      </c>
      <c r="B185" s="5">
        <v>43005</v>
      </c>
      <c r="C185" s="39">
        <v>0.75</v>
      </c>
      <c r="D185" s="26" t="s">
        <v>17</v>
      </c>
      <c r="E185" s="17">
        <f>40-F185</f>
        <v>38</v>
      </c>
      <c r="F185" s="13">
        <v>2</v>
      </c>
      <c r="G185" s="13">
        <f>F185-Holds!E188</f>
        <v>0</v>
      </c>
      <c r="H185" s="13"/>
      <c r="I185" s="17"/>
      <c r="J185" s="44">
        <v>18</v>
      </c>
      <c r="K185" s="13">
        <f t="shared" si="5"/>
        <v>20</v>
      </c>
      <c r="L185" s="9">
        <v>18.5</v>
      </c>
      <c r="M185" s="10">
        <v>10</v>
      </c>
      <c r="O185" s="19"/>
      <c r="P185" s="19"/>
    </row>
    <row r="186" spans="1:16" x14ac:dyDescent="0.25">
      <c r="B186" s="5">
        <v>43005</v>
      </c>
      <c r="C186" s="39">
        <v>0.77083333333333337</v>
      </c>
      <c r="D186" s="26" t="s">
        <v>17</v>
      </c>
      <c r="E186" s="17">
        <f>40-F186</f>
        <v>38</v>
      </c>
      <c r="F186" s="13">
        <v>2</v>
      </c>
      <c r="G186" s="13">
        <f>F186-Holds!E189</f>
        <v>1</v>
      </c>
      <c r="H186" s="13"/>
      <c r="I186" s="17"/>
      <c r="J186" s="44">
        <v>29</v>
      </c>
      <c r="K186" s="13">
        <f t="shared" si="5"/>
        <v>9</v>
      </c>
      <c r="L186" s="9">
        <v>18.5</v>
      </c>
      <c r="M186" s="10">
        <v>10</v>
      </c>
      <c r="O186" s="19"/>
      <c r="P186" s="19"/>
    </row>
    <row r="187" spans="1:16" x14ac:dyDescent="0.25">
      <c r="B187" s="5">
        <v>43005</v>
      </c>
      <c r="C187" s="39">
        <v>0.79166666666666663</v>
      </c>
      <c r="D187" s="27" t="s">
        <v>27</v>
      </c>
      <c r="E187" s="13">
        <f>40-F187-I187</f>
        <v>38</v>
      </c>
      <c r="F187" s="13">
        <v>2</v>
      </c>
      <c r="G187" s="13">
        <f>F187-Holds!E190</f>
        <v>0</v>
      </c>
      <c r="H187" s="13"/>
      <c r="I187" s="17"/>
      <c r="J187" s="44">
        <v>4</v>
      </c>
      <c r="K187" s="13">
        <f t="shared" si="5"/>
        <v>34</v>
      </c>
      <c r="L187" s="9">
        <v>18.5</v>
      </c>
      <c r="M187" s="10">
        <v>10</v>
      </c>
      <c r="O187" s="19"/>
      <c r="P187" s="19"/>
    </row>
    <row r="188" spans="1:16" x14ac:dyDescent="0.25">
      <c r="B188" s="5">
        <v>43005</v>
      </c>
      <c r="C188" s="39">
        <v>0.84375</v>
      </c>
      <c r="D188" s="27" t="s">
        <v>27</v>
      </c>
      <c r="E188" s="17">
        <f>40-F188</f>
        <v>38</v>
      </c>
      <c r="F188" s="13">
        <v>2</v>
      </c>
      <c r="G188" s="13">
        <f>F188-Holds!E191</f>
        <v>0</v>
      </c>
      <c r="H188" s="13"/>
      <c r="I188" s="28"/>
      <c r="J188" s="44">
        <v>2</v>
      </c>
      <c r="K188" s="13">
        <f t="shared" si="5"/>
        <v>36</v>
      </c>
      <c r="L188" s="9">
        <v>18.5</v>
      </c>
      <c r="M188" s="10">
        <v>10</v>
      </c>
      <c r="O188" s="19"/>
      <c r="P188" s="19"/>
    </row>
    <row r="189" spans="1:16" x14ac:dyDescent="0.25">
      <c r="B189" s="5">
        <v>43005</v>
      </c>
      <c r="C189" s="39">
        <v>0.86458333333333337</v>
      </c>
      <c r="D189" s="26" t="s">
        <v>17</v>
      </c>
      <c r="E189" s="17">
        <f>40-F189</f>
        <v>38</v>
      </c>
      <c r="F189" s="13">
        <v>2</v>
      </c>
      <c r="G189" s="13">
        <f>F189-Holds!E192</f>
        <v>2</v>
      </c>
      <c r="H189" s="13"/>
      <c r="I189" s="17"/>
      <c r="J189" s="44">
        <v>21</v>
      </c>
      <c r="K189" s="13">
        <f t="shared" si="5"/>
        <v>17</v>
      </c>
      <c r="L189" s="9">
        <v>18.5</v>
      </c>
      <c r="M189" s="10">
        <v>10</v>
      </c>
      <c r="O189" s="19"/>
      <c r="P189" s="19"/>
    </row>
    <row r="190" spans="1:16" x14ac:dyDescent="0.25">
      <c r="B190" s="5">
        <v>43005</v>
      </c>
      <c r="C190" s="39">
        <v>0.88541666666666663</v>
      </c>
      <c r="D190" s="26" t="s">
        <v>17</v>
      </c>
      <c r="E190" s="17">
        <f>40-F190</f>
        <v>38</v>
      </c>
      <c r="F190" s="13">
        <v>2</v>
      </c>
      <c r="G190" s="13">
        <f>F190-Holds!E193</f>
        <v>0</v>
      </c>
      <c r="H190" s="13"/>
      <c r="I190" s="17"/>
      <c r="J190" s="44">
        <v>0</v>
      </c>
      <c r="K190" s="13">
        <f t="shared" si="5"/>
        <v>38</v>
      </c>
      <c r="L190" s="9">
        <v>18.5</v>
      </c>
      <c r="M190" s="10">
        <v>10</v>
      </c>
      <c r="O190" s="19"/>
      <c r="P190" s="19"/>
    </row>
    <row r="191" spans="1:16" x14ac:dyDescent="0.25">
      <c r="A191" s="4" t="s">
        <v>40</v>
      </c>
      <c r="B191" s="6">
        <v>43006</v>
      </c>
      <c r="C191" s="39">
        <v>0.75</v>
      </c>
      <c r="D191" s="36" t="s">
        <v>41</v>
      </c>
      <c r="E191" s="40">
        <f>40-F191</f>
        <v>0</v>
      </c>
      <c r="F191" s="13">
        <v>40</v>
      </c>
      <c r="G191" s="13">
        <f>F191-Holds!E194</f>
        <v>38</v>
      </c>
      <c r="H191" s="13"/>
      <c r="I191" s="17"/>
      <c r="J191" s="44">
        <v>0</v>
      </c>
      <c r="K191" s="13">
        <f t="shared" si="5"/>
        <v>0</v>
      </c>
      <c r="L191" s="9">
        <v>18.5</v>
      </c>
      <c r="M191" s="10">
        <v>10</v>
      </c>
    </row>
    <row r="192" spans="1:16" x14ac:dyDescent="0.25">
      <c r="B192" s="6">
        <v>43006</v>
      </c>
      <c r="C192" s="39">
        <v>0.77083333333333337</v>
      </c>
      <c r="D192" s="27" t="s">
        <v>27</v>
      </c>
      <c r="E192" s="17">
        <f>40-F192</f>
        <v>38</v>
      </c>
      <c r="F192" s="13">
        <v>2</v>
      </c>
      <c r="G192" s="13">
        <f>F192-Holds!E195</f>
        <v>0</v>
      </c>
      <c r="H192" s="13"/>
      <c r="I192" s="17"/>
      <c r="J192" s="44">
        <v>12</v>
      </c>
      <c r="K192" s="13">
        <f t="shared" si="5"/>
        <v>26</v>
      </c>
      <c r="L192" s="9">
        <v>18.5</v>
      </c>
      <c r="M192" s="10">
        <v>10</v>
      </c>
    </row>
    <row r="193" spans="1:15" x14ac:dyDescent="0.25">
      <c r="B193" s="6">
        <v>43006</v>
      </c>
      <c r="C193" s="39">
        <v>0.79166666666666663</v>
      </c>
      <c r="D193" s="27" t="s">
        <v>27</v>
      </c>
      <c r="E193" s="13">
        <f>40-F193-I193</f>
        <v>38</v>
      </c>
      <c r="F193" s="13">
        <v>2</v>
      </c>
      <c r="G193" s="13">
        <f>F193-Holds!E196</f>
        <v>0</v>
      </c>
      <c r="H193" s="13"/>
      <c r="I193" s="17"/>
      <c r="J193" s="44">
        <v>18</v>
      </c>
      <c r="K193" s="13">
        <f t="shared" si="5"/>
        <v>20</v>
      </c>
      <c r="L193" s="9">
        <v>18.5</v>
      </c>
      <c r="M193" s="10">
        <v>10</v>
      </c>
    </row>
    <row r="194" spans="1:15" x14ac:dyDescent="0.25">
      <c r="B194" s="6">
        <v>43006</v>
      </c>
      <c r="C194" s="39">
        <v>0.84375</v>
      </c>
      <c r="D194" s="27" t="s">
        <v>27</v>
      </c>
      <c r="E194" s="17">
        <f>40-F194</f>
        <v>38</v>
      </c>
      <c r="F194" s="13">
        <v>2</v>
      </c>
      <c r="G194" s="13">
        <f>F194-Holds!E197</f>
        <v>0</v>
      </c>
      <c r="H194" s="13"/>
      <c r="I194" s="17"/>
      <c r="J194" s="44">
        <v>27</v>
      </c>
      <c r="K194" s="13">
        <f t="shared" si="5"/>
        <v>11</v>
      </c>
      <c r="L194" s="9">
        <v>18.5</v>
      </c>
      <c r="M194" s="10">
        <v>10</v>
      </c>
    </row>
    <row r="195" spans="1:15" x14ac:dyDescent="0.25">
      <c r="B195" s="6">
        <v>43006</v>
      </c>
      <c r="C195" s="39">
        <v>0.86458333333333337</v>
      </c>
      <c r="D195" s="27" t="s">
        <v>27</v>
      </c>
      <c r="E195" s="17">
        <f>40-F195</f>
        <v>38</v>
      </c>
      <c r="F195" s="13">
        <v>2</v>
      </c>
      <c r="G195" s="13">
        <f>F195-Holds!E198</f>
        <v>2</v>
      </c>
      <c r="H195" s="13"/>
      <c r="I195" s="17"/>
      <c r="J195" s="44">
        <v>0</v>
      </c>
      <c r="K195" s="13">
        <f t="shared" si="5"/>
        <v>38</v>
      </c>
      <c r="L195" s="9">
        <v>18.5</v>
      </c>
      <c r="M195" s="10">
        <v>10</v>
      </c>
    </row>
    <row r="196" spans="1:15" x14ac:dyDescent="0.25">
      <c r="B196" s="6">
        <v>43006</v>
      </c>
      <c r="C196" s="39">
        <v>0.88541666666666663</v>
      </c>
      <c r="D196" s="27" t="s">
        <v>27</v>
      </c>
      <c r="E196" s="17">
        <f>40-F196</f>
        <v>38</v>
      </c>
      <c r="F196" s="13">
        <v>2</v>
      </c>
      <c r="G196" s="13">
        <f>F196-Holds!E199</f>
        <v>2</v>
      </c>
      <c r="H196" s="13"/>
      <c r="I196" s="17"/>
      <c r="J196" s="44">
        <v>0</v>
      </c>
      <c r="K196" s="13">
        <f t="shared" si="5"/>
        <v>38</v>
      </c>
      <c r="L196" s="9">
        <v>18.5</v>
      </c>
      <c r="M196" s="10">
        <v>10</v>
      </c>
    </row>
    <row r="197" spans="1:15" x14ac:dyDescent="0.25">
      <c r="A197" s="11" t="s">
        <v>16</v>
      </c>
      <c r="B197" s="5">
        <v>43007</v>
      </c>
      <c r="C197" s="39">
        <v>0.75</v>
      </c>
      <c r="D197" s="36" t="s">
        <v>41</v>
      </c>
      <c r="E197" s="41">
        <f>40-F197</f>
        <v>0</v>
      </c>
      <c r="F197" s="13">
        <v>40</v>
      </c>
      <c r="G197" s="13">
        <f>F197-Holds!E200</f>
        <v>38</v>
      </c>
      <c r="H197" s="13"/>
      <c r="I197" s="28"/>
      <c r="J197" s="44">
        <v>0</v>
      </c>
      <c r="K197" s="13">
        <f t="shared" ref="K197:K226" si="7">E197-J197</f>
        <v>0</v>
      </c>
      <c r="L197" s="9">
        <v>18.5</v>
      </c>
      <c r="M197" s="10">
        <v>10</v>
      </c>
    </row>
    <row r="198" spans="1:15" x14ac:dyDescent="0.25">
      <c r="B198" s="5">
        <v>43007</v>
      </c>
      <c r="C198" s="39">
        <v>0.77083333333333337</v>
      </c>
      <c r="D198" s="27" t="s">
        <v>27</v>
      </c>
      <c r="E198" s="17">
        <f>40-F198</f>
        <v>38</v>
      </c>
      <c r="F198" s="13">
        <v>2</v>
      </c>
      <c r="G198" s="13">
        <f>F198-Holds!E201</f>
        <v>0</v>
      </c>
      <c r="H198" s="13"/>
      <c r="I198" s="28"/>
      <c r="J198" s="44">
        <v>18</v>
      </c>
      <c r="K198" s="13">
        <f t="shared" si="7"/>
        <v>20</v>
      </c>
      <c r="L198" s="9">
        <v>18.5</v>
      </c>
      <c r="M198" s="10">
        <v>10</v>
      </c>
    </row>
    <row r="199" spans="1:15" x14ac:dyDescent="0.25">
      <c r="B199" s="5">
        <v>43007</v>
      </c>
      <c r="C199" s="39">
        <v>0.79166666666666663</v>
      </c>
      <c r="D199" s="26" t="s">
        <v>17</v>
      </c>
      <c r="E199" s="13">
        <f>40-F199-I199</f>
        <v>38</v>
      </c>
      <c r="F199" s="13">
        <v>2</v>
      </c>
      <c r="G199" s="13">
        <f>F199-Holds!E202</f>
        <v>0</v>
      </c>
      <c r="H199" s="13"/>
      <c r="I199" s="17"/>
      <c r="J199" s="44">
        <v>38</v>
      </c>
      <c r="K199" s="13">
        <f t="shared" si="7"/>
        <v>0</v>
      </c>
      <c r="L199" s="9">
        <v>18.5</v>
      </c>
      <c r="M199" s="10">
        <v>10</v>
      </c>
    </row>
    <row r="200" spans="1:15" x14ac:dyDescent="0.25">
      <c r="B200" s="5">
        <v>43007</v>
      </c>
      <c r="C200" s="39">
        <v>0.84375</v>
      </c>
      <c r="D200" s="26" t="s">
        <v>17</v>
      </c>
      <c r="E200" s="17">
        <f>40-F200</f>
        <v>38</v>
      </c>
      <c r="F200" s="13">
        <v>2</v>
      </c>
      <c r="G200" s="13">
        <f>F200-Holds!E203</f>
        <v>1</v>
      </c>
      <c r="H200" s="13"/>
      <c r="I200" s="17"/>
      <c r="J200" s="44">
        <v>38</v>
      </c>
      <c r="K200" s="13">
        <f t="shared" si="7"/>
        <v>0</v>
      </c>
      <c r="L200" s="9">
        <v>18.5</v>
      </c>
      <c r="M200" s="10">
        <v>10</v>
      </c>
    </row>
    <row r="201" spans="1:15" x14ac:dyDescent="0.25">
      <c r="B201" s="5">
        <v>43007</v>
      </c>
      <c r="C201" s="39">
        <v>0.86458333333333337</v>
      </c>
      <c r="D201" s="26" t="s">
        <v>17</v>
      </c>
      <c r="E201" s="17">
        <f>40-F201</f>
        <v>38</v>
      </c>
      <c r="F201" s="13">
        <v>2</v>
      </c>
      <c r="G201" s="13">
        <f>F201-Holds!E204</f>
        <v>2</v>
      </c>
      <c r="H201" s="13"/>
      <c r="I201" s="17"/>
      <c r="J201" s="44">
        <v>38</v>
      </c>
      <c r="K201" s="13">
        <f t="shared" si="7"/>
        <v>0</v>
      </c>
      <c r="L201" s="9">
        <v>18.5</v>
      </c>
      <c r="M201" s="10">
        <v>10</v>
      </c>
    </row>
    <row r="202" spans="1:15" x14ac:dyDescent="0.25">
      <c r="B202" s="5">
        <v>43007</v>
      </c>
      <c r="C202" s="39">
        <v>0.88541666666666663</v>
      </c>
      <c r="D202" s="26" t="s">
        <v>17</v>
      </c>
      <c r="E202" s="17">
        <f>40-F202</f>
        <v>38</v>
      </c>
      <c r="F202" s="13">
        <v>2</v>
      </c>
      <c r="G202" s="13">
        <f>F202-Holds!E205</f>
        <v>2</v>
      </c>
      <c r="H202" s="13"/>
      <c r="I202" s="17"/>
      <c r="J202" s="44">
        <v>20</v>
      </c>
      <c r="K202" s="13">
        <f t="shared" si="7"/>
        <v>18</v>
      </c>
      <c r="L202" s="9">
        <v>18.5</v>
      </c>
      <c r="M202" s="10">
        <v>10</v>
      </c>
    </row>
    <row r="203" spans="1:15" x14ac:dyDescent="0.25">
      <c r="A203" s="4" t="s">
        <v>35</v>
      </c>
      <c r="B203" s="6">
        <v>43008</v>
      </c>
      <c r="C203" s="39">
        <v>0.54166666666666663</v>
      </c>
      <c r="D203" s="24" t="s">
        <v>34</v>
      </c>
      <c r="E203" s="30">
        <v>26</v>
      </c>
      <c r="F203" s="30">
        <v>14</v>
      </c>
      <c r="G203" s="13"/>
      <c r="H203" s="30"/>
      <c r="I203" s="29"/>
      <c r="J203" s="45">
        <v>19</v>
      </c>
      <c r="K203" s="13">
        <f t="shared" si="7"/>
        <v>7</v>
      </c>
      <c r="L203" s="9">
        <v>18.5</v>
      </c>
      <c r="M203" s="10">
        <v>10</v>
      </c>
      <c r="O203" s="19"/>
    </row>
    <row r="204" spans="1:15" x14ac:dyDescent="0.25">
      <c r="B204" s="6">
        <v>43008</v>
      </c>
      <c r="C204" s="39">
        <v>0.5625</v>
      </c>
      <c r="D204" s="26" t="s">
        <v>17</v>
      </c>
      <c r="E204" s="17">
        <f>40-F204</f>
        <v>38</v>
      </c>
      <c r="F204" s="13">
        <v>2</v>
      </c>
      <c r="G204" s="13">
        <f>F204-Holds!E207</f>
        <v>0</v>
      </c>
      <c r="H204" s="13"/>
      <c r="I204" s="17"/>
      <c r="J204" s="44">
        <v>38</v>
      </c>
      <c r="K204" s="13">
        <f t="shared" si="7"/>
        <v>0</v>
      </c>
      <c r="L204" s="9">
        <v>18.5</v>
      </c>
      <c r="M204" s="10">
        <v>10</v>
      </c>
      <c r="O204" s="19"/>
    </row>
    <row r="205" spans="1:15" x14ac:dyDescent="0.25">
      <c r="B205" s="6">
        <v>43008</v>
      </c>
      <c r="C205" s="39">
        <v>0.58333333333333337</v>
      </c>
      <c r="D205" s="26" t="s">
        <v>17</v>
      </c>
      <c r="E205" s="34">
        <v>38</v>
      </c>
      <c r="F205" s="34">
        <v>2</v>
      </c>
      <c r="G205" s="13">
        <f>F205-Holds!E208</f>
        <v>1</v>
      </c>
      <c r="H205" s="34"/>
      <c r="I205" s="35"/>
      <c r="J205" s="46">
        <v>37</v>
      </c>
      <c r="K205" s="13">
        <f t="shared" si="7"/>
        <v>1</v>
      </c>
      <c r="L205" s="9">
        <v>18.5</v>
      </c>
      <c r="M205" s="10">
        <v>10</v>
      </c>
      <c r="O205" s="19"/>
    </row>
    <row r="206" spans="1:15" x14ac:dyDescent="0.25">
      <c r="B206" s="6">
        <v>43008</v>
      </c>
      <c r="C206" s="39">
        <v>0.63541666666666663</v>
      </c>
      <c r="D206" s="26" t="s">
        <v>17</v>
      </c>
      <c r="E206" s="13">
        <f>40-F206-I206</f>
        <v>38</v>
      </c>
      <c r="F206" s="13">
        <v>2</v>
      </c>
      <c r="G206" s="13">
        <f>F206-Holds!E209</f>
        <v>0</v>
      </c>
      <c r="H206" s="13"/>
      <c r="I206" s="17"/>
      <c r="J206" s="44">
        <v>38</v>
      </c>
      <c r="K206" s="13">
        <f t="shared" si="7"/>
        <v>0</v>
      </c>
      <c r="L206" s="9">
        <v>18.5</v>
      </c>
      <c r="M206" s="10">
        <v>10</v>
      </c>
      <c r="O206" s="19"/>
    </row>
    <row r="207" spans="1:15" x14ac:dyDescent="0.25">
      <c r="B207" s="6">
        <v>43008</v>
      </c>
      <c r="C207" s="39">
        <v>0.65625</v>
      </c>
      <c r="D207" s="26" t="s">
        <v>17</v>
      </c>
      <c r="E207" s="13">
        <f>40-F207-I207</f>
        <v>38</v>
      </c>
      <c r="F207" s="13">
        <v>2</v>
      </c>
      <c r="G207" s="13">
        <f>F207-Holds!E210</f>
        <v>1</v>
      </c>
      <c r="H207" s="13"/>
      <c r="I207" s="17"/>
      <c r="J207" s="44">
        <v>38</v>
      </c>
      <c r="K207" s="13">
        <f t="shared" si="7"/>
        <v>0</v>
      </c>
      <c r="L207" s="9">
        <v>18.5</v>
      </c>
      <c r="M207" s="10">
        <v>10</v>
      </c>
      <c r="O207" s="19"/>
    </row>
    <row r="208" spans="1:15" x14ac:dyDescent="0.25">
      <c r="B208" s="6">
        <v>43008</v>
      </c>
      <c r="C208" s="39">
        <v>0.67708333333333337</v>
      </c>
      <c r="D208" s="24" t="s">
        <v>34</v>
      </c>
      <c r="E208" s="30">
        <v>26</v>
      </c>
      <c r="F208" s="30">
        <v>14</v>
      </c>
      <c r="G208" s="13"/>
      <c r="H208" s="30"/>
      <c r="I208" s="29"/>
      <c r="J208" s="45">
        <v>13</v>
      </c>
      <c r="K208" s="13">
        <f t="shared" si="7"/>
        <v>13</v>
      </c>
      <c r="L208" s="9">
        <v>18.5</v>
      </c>
      <c r="M208" s="10">
        <v>10</v>
      </c>
      <c r="O208" s="19"/>
    </row>
    <row r="209" spans="1:15" x14ac:dyDescent="0.25">
      <c r="B209" s="6">
        <v>43008</v>
      </c>
      <c r="C209" s="39">
        <v>0.75</v>
      </c>
      <c r="D209" s="26" t="s">
        <v>17</v>
      </c>
      <c r="E209" s="17">
        <f>40-F209</f>
        <v>38</v>
      </c>
      <c r="F209" s="13">
        <v>2</v>
      </c>
      <c r="G209" s="13">
        <f>F209-Holds!E212</f>
        <v>2</v>
      </c>
      <c r="H209" s="13"/>
      <c r="I209" s="17"/>
      <c r="J209" s="44">
        <v>38</v>
      </c>
      <c r="K209" s="13">
        <f t="shared" si="7"/>
        <v>0</v>
      </c>
      <c r="L209" s="9">
        <v>18.5</v>
      </c>
      <c r="M209" s="10">
        <v>10</v>
      </c>
      <c r="O209" s="19"/>
    </row>
    <row r="210" spans="1:15" x14ac:dyDescent="0.25">
      <c r="B210" s="6">
        <v>43008</v>
      </c>
      <c r="C210" s="39">
        <v>0.77083333333333337</v>
      </c>
      <c r="D210" s="27" t="s">
        <v>27</v>
      </c>
      <c r="E210" s="17">
        <f>40-F210</f>
        <v>38</v>
      </c>
      <c r="F210" s="13">
        <v>2</v>
      </c>
      <c r="G210" s="13">
        <f>F210-Holds!E213</f>
        <v>0</v>
      </c>
      <c r="H210" s="13"/>
      <c r="I210" s="17"/>
      <c r="J210" s="44">
        <v>20</v>
      </c>
      <c r="K210" s="13">
        <f t="shared" si="7"/>
        <v>18</v>
      </c>
      <c r="L210" s="9">
        <v>18.5</v>
      </c>
      <c r="M210" s="10">
        <v>10</v>
      </c>
      <c r="O210" s="19"/>
    </row>
    <row r="211" spans="1:15" x14ac:dyDescent="0.25">
      <c r="B211" s="6">
        <v>43008</v>
      </c>
      <c r="C211" s="39">
        <v>0.79166666666666663</v>
      </c>
      <c r="D211" s="27" t="s">
        <v>27</v>
      </c>
      <c r="E211" s="13">
        <f>40-F211-I211</f>
        <v>38</v>
      </c>
      <c r="F211" s="13">
        <v>2</v>
      </c>
      <c r="G211" s="13">
        <f>F211-Holds!E214</f>
        <v>0</v>
      </c>
      <c r="H211" s="13"/>
      <c r="I211" s="17"/>
      <c r="J211" s="44">
        <v>19</v>
      </c>
      <c r="K211" s="13">
        <f t="shared" si="7"/>
        <v>19</v>
      </c>
      <c r="L211" s="9">
        <v>18.5</v>
      </c>
      <c r="M211" s="10">
        <v>10</v>
      </c>
      <c r="O211" s="19"/>
    </row>
    <row r="212" spans="1:15" x14ac:dyDescent="0.25">
      <c r="B212" s="6">
        <v>43008</v>
      </c>
      <c r="C212" s="39">
        <v>0.84375</v>
      </c>
      <c r="D212" s="27" t="s">
        <v>27</v>
      </c>
      <c r="E212" s="17">
        <f t="shared" ref="E212:E217" si="8">40-F212</f>
        <v>38</v>
      </c>
      <c r="F212" s="13">
        <v>2</v>
      </c>
      <c r="G212" s="13">
        <f>F212-Holds!E215</f>
        <v>2</v>
      </c>
      <c r="H212" s="13"/>
      <c r="I212" s="17"/>
      <c r="J212" s="44">
        <v>10</v>
      </c>
      <c r="K212" s="13">
        <f t="shared" si="7"/>
        <v>28</v>
      </c>
      <c r="L212" s="9">
        <v>18.5</v>
      </c>
      <c r="M212" s="10">
        <v>10</v>
      </c>
      <c r="O212" s="19"/>
    </row>
    <row r="213" spans="1:15" x14ac:dyDescent="0.25">
      <c r="B213" s="6">
        <v>43008</v>
      </c>
      <c r="C213" s="39">
        <v>0.86458333333333337</v>
      </c>
      <c r="D213" s="27" t="s">
        <v>27</v>
      </c>
      <c r="E213" s="17">
        <f t="shared" si="8"/>
        <v>38</v>
      </c>
      <c r="F213" s="13">
        <v>2</v>
      </c>
      <c r="G213" s="13">
        <f>F213-Holds!E216</f>
        <v>0</v>
      </c>
      <c r="H213" s="13"/>
      <c r="I213" s="17"/>
      <c r="J213" s="44">
        <v>0</v>
      </c>
      <c r="K213" s="13">
        <f t="shared" si="7"/>
        <v>38</v>
      </c>
      <c r="L213" s="9">
        <v>18.5</v>
      </c>
      <c r="M213" s="10">
        <v>10</v>
      </c>
    </row>
    <row r="214" spans="1:15" x14ac:dyDescent="0.25">
      <c r="B214" s="6">
        <v>43008</v>
      </c>
      <c r="C214" s="39">
        <v>0.88541666666666663</v>
      </c>
      <c r="D214" s="27" t="s">
        <v>27</v>
      </c>
      <c r="E214" s="17">
        <f t="shared" si="8"/>
        <v>38</v>
      </c>
      <c r="F214" s="13">
        <v>2</v>
      </c>
      <c r="G214" s="13">
        <f>F214-Holds!E217</f>
        <v>2</v>
      </c>
      <c r="H214" s="13"/>
      <c r="I214" s="17"/>
      <c r="J214" s="44">
        <v>2</v>
      </c>
      <c r="K214" s="13">
        <f t="shared" si="7"/>
        <v>36</v>
      </c>
      <c r="L214" s="9">
        <v>18.5</v>
      </c>
      <c r="M214" s="10">
        <v>10</v>
      </c>
    </row>
    <row r="215" spans="1:15" x14ac:dyDescent="0.25">
      <c r="A215" s="11" t="s">
        <v>37</v>
      </c>
      <c r="B215" s="5">
        <v>43009</v>
      </c>
      <c r="C215" s="39">
        <v>0.54166666666666663</v>
      </c>
      <c r="D215" s="27" t="s">
        <v>27</v>
      </c>
      <c r="E215" s="17">
        <f t="shared" si="8"/>
        <v>38</v>
      </c>
      <c r="F215" s="13">
        <v>2</v>
      </c>
      <c r="G215" s="13">
        <f>F215-Holds!E218</f>
        <v>1</v>
      </c>
      <c r="H215" s="13"/>
      <c r="I215" s="17"/>
      <c r="J215" s="44">
        <v>2</v>
      </c>
      <c r="K215" s="13">
        <f t="shared" si="7"/>
        <v>36</v>
      </c>
      <c r="L215" s="9">
        <v>18.5</v>
      </c>
      <c r="M215" s="10">
        <v>10</v>
      </c>
    </row>
    <row r="216" spans="1:15" x14ac:dyDescent="0.25">
      <c r="B216" s="5">
        <v>43009</v>
      </c>
      <c r="C216" s="39">
        <v>0.5625</v>
      </c>
      <c r="D216" s="27" t="s">
        <v>27</v>
      </c>
      <c r="E216" s="17">
        <f t="shared" si="8"/>
        <v>38</v>
      </c>
      <c r="F216" s="13">
        <v>2</v>
      </c>
      <c r="G216" s="13">
        <f>F216-Holds!E219</f>
        <v>2</v>
      </c>
      <c r="H216" s="13"/>
      <c r="I216" s="17"/>
      <c r="J216" s="44">
        <v>6</v>
      </c>
      <c r="K216" s="13">
        <f t="shared" si="7"/>
        <v>32</v>
      </c>
      <c r="L216" s="9">
        <v>18.5</v>
      </c>
      <c r="M216" s="10">
        <v>10</v>
      </c>
    </row>
    <row r="217" spans="1:15" x14ac:dyDescent="0.25">
      <c r="B217" s="5">
        <v>43009</v>
      </c>
      <c r="C217" s="39">
        <v>0.58333333333333337</v>
      </c>
      <c r="D217" s="27" t="s">
        <v>27</v>
      </c>
      <c r="E217" s="17">
        <f t="shared" si="8"/>
        <v>38</v>
      </c>
      <c r="F217" s="13">
        <v>2</v>
      </c>
      <c r="G217" s="13">
        <f>F217-Holds!E220</f>
        <v>0</v>
      </c>
      <c r="H217" s="13"/>
      <c r="I217" s="17"/>
      <c r="J217" s="44">
        <v>4</v>
      </c>
      <c r="K217" s="13">
        <f t="shared" si="7"/>
        <v>34</v>
      </c>
      <c r="L217" s="9">
        <v>18.5</v>
      </c>
      <c r="M217" s="10">
        <v>10</v>
      </c>
    </row>
    <row r="218" spans="1:15" x14ac:dyDescent="0.25">
      <c r="B218" s="5">
        <v>43009</v>
      </c>
      <c r="C218" s="39">
        <v>0.63541666666666663</v>
      </c>
      <c r="D218" s="27" t="s">
        <v>27</v>
      </c>
      <c r="E218" s="13">
        <f>40-F218-I218</f>
        <v>38</v>
      </c>
      <c r="F218" s="13">
        <v>2</v>
      </c>
      <c r="G218" s="13">
        <f>F218-Holds!E221</f>
        <v>0</v>
      </c>
      <c r="H218" s="13"/>
      <c r="I218" s="17"/>
      <c r="J218" s="44">
        <v>2</v>
      </c>
      <c r="K218" s="13">
        <f t="shared" si="7"/>
        <v>36</v>
      </c>
      <c r="L218" s="9">
        <v>18.5</v>
      </c>
      <c r="M218" s="10">
        <v>10</v>
      </c>
    </row>
    <row r="219" spans="1:15" x14ac:dyDescent="0.25">
      <c r="B219" s="5">
        <v>43009</v>
      </c>
      <c r="C219" s="39">
        <v>0.65625</v>
      </c>
      <c r="D219" s="27" t="s">
        <v>27</v>
      </c>
      <c r="E219" s="17">
        <f t="shared" ref="E219:E226" si="9">40-F219</f>
        <v>38</v>
      </c>
      <c r="F219" s="13">
        <v>2</v>
      </c>
      <c r="G219" s="13">
        <f>F219-Holds!E222</f>
        <v>2</v>
      </c>
      <c r="H219" s="13"/>
      <c r="I219" s="17"/>
      <c r="J219" s="44">
        <v>0</v>
      </c>
      <c r="K219" s="13">
        <f t="shared" si="7"/>
        <v>38</v>
      </c>
      <c r="L219" s="9">
        <v>18.5</v>
      </c>
      <c r="M219" s="10">
        <v>10</v>
      </c>
    </row>
    <row r="220" spans="1:15" x14ac:dyDescent="0.25">
      <c r="B220" s="5">
        <v>43009</v>
      </c>
      <c r="C220" s="39">
        <v>0.67708333333333337</v>
      </c>
      <c r="D220" s="27" t="s">
        <v>27</v>
      </c>
      <c r="E220" s="17">
        <f t="shared" si="9"/>
        <v>38</v>
      </c>
      <c r="F220" s="13">
        <v>2</v>
      </c>
      <c r="G220" s="13">
        <f>F220-Holds!E223</f>
        <v>2</v>
      </c>
      <c r="H220" s="13"/>
      <c r="I220" s="17"/>
      <c r="J220" s="44">
        <v>6</v>
      </c>
      <c r="K220" s="13">
        <f t="shared" si="7"/>
        <v>32</v>
      </c>
      <c r="L220" s="9">
        <v>18.5</v>
      </c>
      <c r="M220" s="10">
        <v>10</v>
      </c>
    </row>
    <row r="221" spans="1:15" x14ac:dyDescent="0.25">
      <c r="B221" s="5">
        <v>43009</v>
      </c>
      <c r="C221" s="39">
        <v>0.75</v>
      </c>
      <c r="D221" s="26" t="s">
        <v>17</v>
      </c>
      <c r="E221" s="17">
        <f t="shared" si="9"/>
        <v>38</v>
      </c>
      <c r="F221" s="13">
        <v>2</v>
      </c>
      <c r="G221" s="13">
        <f>F221-Holds!E224</f>
        <v>2</v>
      </c>
      <c r="H221" s="13"/>
      <c r="I221" s="17"/>
      <c r="J221" s="44">
        <v>37</v>
      </c>
      <c r="K221" s="13">
        <f t="shared" si="7"/>
        <v>1</v>
      </c>
      <c r="L221" s="9">
        <v>18.5</v>
      </c>
      <c r="M221" s="10">
        <v>10</v>
      </c>
    </row>
    <row r="222" spans="1:15" x14ac:dyDescent="0.25">
      <c r="B222" s="5">
        <v>43009</v>
      </c>
      <c r="C222" s="39">
        <v>0.77083333333333337</v>
      </c>
      <c r="D222" s="26" t="s">
        <v>17</v>
      </c>
      <c r="E222" s="17">
        <f t="shared" si="9"/>
        <v>38</v>
      </c>
      <c r="F222" s="13">
        <v>2</v>
      </c>
      <c r="G222" s="13">
        <f>F222-Holds!E225</f>
        <v>2</v>
      </c>
      <c r="H222" s="13"/>
      <c r="I222" s="17"/>
      <c r="J222" s="44">
        <v>2</v>
      </c>
      <c r="K222" s="13">
        <f t="shared" si="7"/>
        <v>36</v>
      </c>
      <c r="L222" s="9">
        <v>18.5</v>
      </c>
      <c r="M222" s="10">
        <v>10</v>
      </c>
    </row>
    <row r="223" spans="1:15" x14ac:dyDescent="0.25">
      <c r="B223" s="5">
        <v>43009</v>
      </c>
      <c r="C223" s="39">
        <v>0.79166666666666663</v>
      </c>
      <c r="D223" s="26" t="s">
        <v>17</v>
      </c>
      <c r="E223" s="13">
        <f>40-F223-I223</f>
        <v>38</v>
      </c>
      <c r="F223" s="13">
        <v>2</v>
      </c>
      <c r="G223" s="13">
        <f>F223-Holds!E226</f>
        <v>0</v>
      </c>
      <c r="H223" s="13"/>
      <c r="I223" s="17"/>
      <c r="J223" s="44">
        <v>11</v>
      </c>
      <c r="K223" s="13">
        <f t="shared" si="7"/>
        <v>27</v>
      </c>
      <c r="L223" s="9">
        <v>18.5</v>
      </c>
      <c r="M223" s="10">
        <v>10</v>
      </c>
    </row>
    <row r="224" spans="1:15" x14ac:dyDescent="0.25">
      <c r="B224" s="5">
        <v>43009</v>
      </c>
      <c r="C224" s="39">
        <v>0.84375</v>
      </c>
      <c r="D224" s="26" t="s">
        <v>17</v>
      </c>
      <c r="E224" s="17">
        <f t="shared" si="9"/>
        <v>38</v>
      </c>
      <c r="F224" s="13">
        <v>2</v>
      </c>
      <c r="G224" s="13">
        <f>F224-Holds!E227</f>
        <v>0</v>
      </c>
      <c r="H224" s="13"/>
      <c r="I224" s="17"/>
      <c r="J224" s="44">
        <v>7</v>
      </c>
      <c r="K224" s="13">
        <f t="shared" si="7"/>
        <v>31</v>
      </c>
      <c r="L224" s="9">
        <v>18.5</v>
      </c>
      <c r="M224" s="10">
        <v>10</v>
      </c>
    </row>
    <row r="225" spans="2:13" x14ac:dyDescent="0.25">
      <c r="B225" s="5">
        <v>43009</v>
      </c>
      <c r="C225" s="39">
        <v>0.86458333333333337</v>
      </c>
      <c r="D225" s="26" t="s">
        <v>17</v>
      </c>
      <c r="E225" s="17">
        <f t="shared" si="9"/>
        <v>38</v>
      </c>
      <c r="F225" s="13">
        <v>2</v>
      </c>
      <c r="G225" s="13">
        <f>F225-Holds!E228</f>
        <v>2</v>
      </c>
      <c r="H225" s="13"/>
      <c r="I225" s="17"/>
      <c r="J225" s="44">
        <v>0</v>
      </c>
      <c r="K225" s="13">
        <f t="shared" si="7"/>
        <v>38</v>
      </c>
      <c r="L225" s="9">
        <v>18.5</v>
      </c>
      <c r="M225" s="10">
        <v>10</v>
      </c>
    </row>
    <row r="226" spans="2:13" x14ac:dyDescent="0.25">
      <c r="B226" s="5">
        <v>43009</v>
      </c>
      <c r="C226" s="39">
        <v>0.88541666666666663</v>
      </c>
      <c r="D226" s="26" t="s">
        <v>17</v>
      </c>
      <c r="E226" s="17">
        <f t="shared" si="9"/>
        <v>38</v>
      </c>
      <c r="F226" s="13">
        <v>2</v>
      </c>
      <c r="G226" s="13">
        <f>F226-Holds!E229</f>
        <v>2</v>
      </c>
      <c r="H226" s="13"/>
      <c r="I226" s="17"/>
      <c r="J226" s="44">
        <v>1</v>
      </c>
      <c r="K226" s="13">
        <f t="shared" si="7"/>
        <v>37</v>
      </c>
      <c r="L226" s="9">
        <v>18.5</v>
      </c>
      <c r="M226" s="10">
        <v>10</v>
      </c>
    </row>
    <row r="227" spans="2:13" x14ac:dyDescent="0.25">
      <c r="E227" s="1"/>
      <c r="F227" s="1"/>
      <c r="G227" s="1"/>
      <c r="H227" s="1"/>
      <c r="I227" s="1"/>
      <c r="J227" s="47"/>
      <c r="K227" s="1"/>
    </row>
    <row r="228" spans="2:13" x14ac:dyDescent="0.25">
      <c r="D228" s="3" t="s">
        <v>4</v>
      </c>
      <c r="E228" s="18">
        <f>SUM(E5:E227)</f>
        <v>8223</v>
      </c>
      <c r="F228" s="18">
        <f>SUM(F5:F227)</f>
        <v>564</v>
      </c>
      <c r="G228" s="18"/>
      <c r="H228" s="18">
        <f>SUM(H5:H227)</f>
        <v>50</v>
      </c>
      <c r="I228" s="18">
        <f>SUM(I5:I227)</f>
        <v>0</v>
      </c>
      <c r="J228" s="18"/>
      <c r="K228" s="18"/>
      <c r="L228" s="16"/>
    </row>
    <row r="229" spans="2:13" x14ac:dyDescent="0.25">
      <c r="E229" s="1"/>
      <c r="F229" s="1"/>
      <c r="G229" s="1"/>
      <c r="H229" s="1"/>
      <c r="I229" s="1"/>
      <c r="J229" s="47"/>
      <c r="K229" s="1"/>
    </row>
    <row r="230" spans="2:13" x14ac:dyDescent="0.25">
      <c r="D230" s="12" t="s">
        <v>42</v>
      </c>
      <c r="E230" s="32">
        <f>E228+F228+H228+I228</f>
        <v>8837</v>
      </c>
      <c r="F230" s="1"/>
      <c r="G230" s="1"/>
      <c r="H230" s="1"/>
      <c r="I230" s="1"/>
      <c r="J230" s="47"/>
      <c r="K230" s="1"/>
    </row>
    <row r="231" spans="2:13" x14ac:dyDescent="0.25">
      <c r="E231" s="13"/>
      <c r="F231" s="1"/>
      <c r="G231" s="1"/>
      <c r="H231" s="1"/>
      <c r="I231" s="1"/>
      <c r="J231" s="47"/>
      <c r="K231" s="1"/>
    </row>
    <row r="232" spans="2:13" x14ac:dyDescent="0.25">
      <c r="D232" s="12" t="s">
        <v>43</v>
      </c>
      <c r="E232" s="13"/>
      <c r="F232" s="31"/>
      <c r="G232" s="31"/>
      <c r="H232" s="31"/>
      <c r="I232" s="31"/>
      <c r="J232" s="48"/>
      <c r="K232" s="31"/>
    </row>
    <row r="233" spans="2:13" x14ac:dyDescent="0.25">
      <c r="D233" s="12" t="s">
        <v>44</v>
      </c>
      <c r="E233" s="13">
        <f>37*6</f>
        <v>222</v>
      </c>
      <c r="F233" s="31"/>
      <c r="G233" s="31"/>
      <c r="H233" s="31"/>
      <c r="I233" s="31"/>
      <c r="J233" s="48"/>
      <c r="K233" s="31"/>
    </row>
    <row r="234" spans="2:13" x14ac:dyDescent="0.25">
      <c r="D234" s="12" t="s">
        <v>45</v>
      </c>
      <c r="E234" s="13">
        <f>E233*40</f>
        <v>8880</v>
      </c>
      <c r="F234" s="31"/>
      <c r="G234" s="31"/>
      <c r="H234" s="31"/>
      <c r="I234" s="31"/>
      <c r="J234" s="48"/>
      <c r="K234" s="31"/>
    </row>
    <row r="235" spans="2:13" x14ac:dyDescent="0.25">
      <c r="E235" s="31"/>
      <c r="F235" s="31"/>
      <c r="G235" s="31"/>
      <c r="H235" s="31"/>
      <c r="I235" s="31"/>
      <c r="J235" s="48"/>
      <c r="K235" s="31"/>
    </row>
    <row r="236" spans="2:13" x14ac:dyDescent="0.25">
      <c r="E236" s="31"/>
      <c r="F236" s="31"/>
      <c r="G236" s="31"/>
      <c r="H236" s="31"/>
      <c r="I236" s="31"/>
      <c r="J236" s="48"/>
      <c r="K236" s="31"/>
    </row>
    <row r="237" spans="2:13" x14ac:dyDescent="0.25">
      <c r="E237" s="31"/>
      <c r="F237" s="31"/>
      <c r="G237" s="31"/>
      <c r="H237" s="31"/>
      <c r="I237" s="31"/>
      <c r="J237" s="48"/>
      <c r="K237" s="31"/>
    </row>
    <row r="238" spans="2:13" x14ac:dyDescent="0.25">
      <c r="E238" s="31"/>
      <c r="F238" s="31"/>
      <c r="G238" s="31"/>
      <c r="H238" s="31"/>
      <c r="I238" s="31"/>
      <c r="J238" s="48"/>
      <c r="K238" s="31"/>
    </row>
    <row r="239" spans="2:13" x14ac:dyDescent="0.25">
      <c r="E239" s="31"/>
      <c r="F239" s="31"/>
      <c r="G239" s="31"/>
      <c r="H239" s="31"/>
      <c r="I239" s="31"/>
      <c r="J239" s="48"/>
      <c r="K239" s="31"/>
    </row>
    <row r="240" spans="2:13" x14ac:dyDescent="0.25">
      <c r="E240" s="31"/>
      <c r="F240" s="31"/>
      <c r="G240" s="31"/>
      <c r="H240" s="31"/>
      <c r="I240" s="31"/>
      <c r="J240" s="48"/>
      <c r="K240" s="31"/>
    </row>
    <row r="241" spans="5:11" x14ac:dyDescent="0.25">
      <c r="E241" s="31"/>
      <c r="F241" s="1"/>
      <c r="G241" s="1"/>
      <c r="H241" s="1"/>
      <c r="I241" s="1"/>
      <c r="J241" s="47"/>
      <c r="K241" s="1"/>
    </row>
    <row r="242" spans="5:11" x14ac:dyDescent="0.25">
      <c r="E242" s="31"/>
      <c r="F242" s="1"/>
      <c r="G242" s="1"/>
      <c r="H242" s="1"/>
      <c r="I242" s="1"/>
      <c r="J242" s="47"/>
      <c r="K242" s="1"/>
    </row>
    <row r="243" spans="5:11" x14ac:dyDescent="0.25">
      <c r="E243" s="31"/>
      <c r="F243" s="1"/>
      <c r="G243" s="1"/>
      <c r="H243" s="1"/>
      <c r="I243" s="1"/>
      <c r="J243" s="47"/>
      <c r="K243" s="1"/>
    </row>
    <row r="244" spans="5:11" x14ac:dyDescent="0.25">
      <c r="E244" s="31"/>
      <c r="F244" s="1"/>
      <c r="G244" s="1"/>
      <c r="H244" s="1"/>
      <c r="I244" s="1"/>
      <c r="J244" s="47"/>
      <c r="K244" s="1"/>
    </row>
    <row r="245" spans="5:11" x14ac:dyDescent="0.25">
      <c r="E245" s="31"/>
      <c r="F245" s="1"/>
      <c r="G245" s="1"/>
      <c r="H245" s="1"/>
      <c r="I245" s="1"/>
      <c r="J245" s="47"/>
      <c r="K245" s="1"/>
    </row>
    <row r="246" spans="5:11" x14ac:dyDescent="0.25">
      <c r="E246" s="31"/>
      <c r="F246" s="1"/>
      <c r="G246" s="1"/>
      <c r="H246" s="1"/>
      <c r="I246" s="1"/>
      <c r="J246" s="47"/>
      <c r="K246" s="1"/>
    </row>
    <row r="247" spans="5:11" x14ac:dyDescent="0.25">
      <c r="E247" s="31"/>
      <c r="F247" s="1"/>
      <c r="G247" s="1"/>
      <c r="H247" s="1"/>
      <c r="I247" s="1"/>
      <c r="J247" s="47"/>
      <c r="K247" s="1"/>
    </row>
    <row r="248" spans="5:11" x14ac:dyDescent="0.25">
      <c r="E248" s="31"/>
      <c r="F248" s="1"/>
      <c r="G248" s="1"/>
      <c r="H248" s="1"/>
      <c r="I248" s="1"/>
      <c r="J248" s="47"/>
      <c r="K248" s="1"/>
    </row>
    <row r="249" spans="5:11" x14ac:dyDescent="0.25">
      <c r="E249" s="31"/>
      <c r="F249" s="1"/>
      <c r="G249" s="1"/>
      <c r="H249" s="1"/>
      <c r="I249" s="1"/>
      <c r="J249" s="47"/>
      <c r="K249" s="1"/>
    </row>
    <row r="250" spans="5:11" x14ac:dyDescent="0.25">
      <c r="E250" s="31"/>
      <c r="F250" s="1"/>
      <c r="G250" s="1"/>
      <c r="H250" s="1"/>
      <c r="I250" s="1"/>
      <c r="J250" s="47"/>
      <c r="K250" s="1"/>
    </row>
    <row r="251" spans="5:11" x14ac:dyDescent="0.25">
      <c r="E251" s="31"/>
      <c r="F251" s="1"/>
      <c r="G251" s="1"/>
      <c r="H251" s="1"/>
      <c r="I251" s="1"/>
      <c r="J251" s="47"/>
      <c r="K251" s="1"/>
    </row>
    <row r="252" spans="5:11" x14ac:dyDescent="0.25">
      <c r="E252" s="31"/>
      <c r="F252" s="1"/>
      <c r="G252" s="1"/>
      <c r="H252" s="1"/>
      <c r="I252" s="1"/>
      <c r="J252" s="47"/>
      <c r="K252" s="1"/>
    </row>
    <row r="253" spans="5:11" x14ac:dyDescent="0.25">
      <c r="E253" s="31"/>
      <c r="F253" s="1"/>
      <c r="G253" s="1"/>
      <c r="H253" s="1"/>
      <c r="I253" s="1"/>
      <c r="J253" s="47"/>
      <c r="K253" s="1"/>
    </row>
    <row r="254" spans="5:11" x14ac:dyDescent="0.25">
      <c r="E254" s="31"/>
      <c r="F254" s="1"/>
      <c r="G254" s="1"/>
      <c r="H254" s="1"/>
      <c r="I254" s="1"/>
      <c r="J254" s="47"/>
      <c r="K254" s="1"/>
    </row>
    <row r="255" spans="5:11" x14ac:dyDescent="0.25">
      <c r="E255" s="1"/>
      <c r="F255" s="1"/>
      <c r="G255" s="1"/>
      <c r="H255" s="1"/>
      <c r="I255" s="1"/>
      <c r="J255" s="47"/>
      <c r="K255" s="1"/>
    </row>
    <row r="256" spans="5:11" x14ac:dyDescent="0.25">
      <c r="E256" s="1"/>
      <c r="F256" s="1"/>
      <c r="G256" s="1"/>
      <c r="H256" s="1"/>
      <c r="I256" s="1"/>
      <c r="J256" s="47"/>
      <c r="K256" s="1"/>
    </row>
    <row r="257" spans="5:11" x14ac:dyDescent="0.25">
      <c r="E257" s="1"/>
      <c r="F257" s="1"/>
      <c r="G257" s="1"/>
      <c r="H257" s="1"/>
      <c r="I257" s="1"/>
      <c r="J257" s="47"/>
      <c r="K257" s="1"/>
    </row>
    <row r="258" spans="5:11" x14ac:dyDescent="0.25">
      <c r="E258" s="1"/>
      <c r="F258" s="1"/>
      <c r="G258" s="1"/>
      <c r="H258" s="1"/>
      <c r="I258" s="1"/>
      <c r="J258" s="47"/>
      <c r="K258" s="1"/>
    </row>
    <row r="259" spans="5:11" x14ac:dyDescent="0.25">
      <c r="E259" s="1"/>
      <c r="F259" s="1"/>
      <c r="G259" s="1"/>
      <c r="H259" s="1"/>
      <c r="I259" s="1"/>
      <c r="J259" s="47"/>
      <c r="K259" s="1"/>
    </row>
    <row r="260" spans="5:11" x14ac:dyDescent="0.25">
      <c r="E260" s="1"/>
      <c r="F260" s="1"/>
      <c r="G260" s="1"/>
      <c r="H260" s="1"/>
      <c r="I260" s="1"/>
      <c r="J260" s="47"/>
      <c r="K260" s="1"/>
    </row>
  </sheetData>
  <phoneticPr fontId="7" type="noConversion"/>
  <conditionalFormatting sqref="K5:K226">
    <cfRule type="cellIs" dxfId="8" priority="13" operator="between">
      <formula>21</formula>
      <formula>40</formula>
    </cfRule>
    <cfRule type="cellIs" dxfId="7" priority="14" operator="between">
      <formula>1</formula>
      <formula>20</formula>
    </cfRule>
    <cfRule type="cellIs" dxfId="6" priority="15" operator="between">
      <formula>-2</formula>
      <formula>0</formula>
    </cfRule>
  </conditionalFormatting>
  <conditionalFormatting sqref="O5">
    <cfRule type="cellIs" dxfId="5" priority="10" operator="between">
      <formula>11</formula>
      <formula>40</formula>
    </cfRule>
    <cfRule type="cellIs" dxfId="4" priority="11" operator="between">
      <formula>1</formula>
      <formula>10</formula>
    </cfRule>
    <cfRule type="cellIs" dxfId="3" priority="12" operator="between">
      <formula>-2</formula>
      <formula>0</formula>
    </cfRule>
  </conditionalFormatting>
  <conditionalFormatting sqref="O6:O7">
    <cfRule type="cellIs" dxfId="2" priority="1" operator="between">
      <formula>21</formula>
      <formula>40</formula>
    </cfRule>
    <cfRule type="cellIs" dxfId="1" priority="2" operator="between">
      <formula>1</formula>
      <formula>19</formula>
    </cfRule>
    <cfRule type="cellIs" dxfId="0" priority="3" operator="between">
      <formula>-2</formula>
      <formula>0</formula>
    </cfRule>
  </conditionalFormatting>
  <pageMargins left="0.7" right="0.7" top="0.75" bottom="0.75" header="0.3" footer="0.3"/>
  <pageSetup paperSize="8" scale="65" fitToHeight="4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63"/>
  <sheetViews>
    <sheetView tabSelected="1" topLeftCell="B183" zoomScale="70" zoomScaleNormal="70" workbookViewId="0">
      <selection activeCell="I217" sqref="I217"/>
    </sheetView>
  </sheetViews>
  <sheetFormatPr defaultColWidth="8.875" defaultRowHeight="15.75" x14ac:dyDescent="0.25"/>
  <cols>
    <col min="1" max="1" width="11.625" bestFit="1" customWidth="1"/>
    <col min="2" max="2" width="17.875" style="2" bestFit="1" customWidth="1"/>
    <col min="3" max="3" width="8.875" style="37" customWidth="1"/>
    <col min="4" max="4" width="10.125" style="7" customWidth="1"/>
    <col min="5" max="5" width="17.375" style="7" bestFit="1" customWidth="1"/>
    <col min="6" max="6" width="37.375" customWidth="1"/>
    <col min="7" max="7" width="32.625" customWidth="1"/>
    <col min="8" max="8" width="34.25" customWidth="1"/>
    <col min="9" max="9" width="30.25" customWidth="1"/>
    <col min="10" max="10" width="26.875" customWidth="1"/>
    <col min="11" max="11" width="37.25" customWidth="1"/>
    <col min="12" max="12" width="24.25" customWidth="1"/>
    <col min="13" max="13" width="27.375" customWidth="1"/>
  </cols>
  <sheetData>
    <row r="2" spans="1:7" ht="23.25" x14ac:dyDescent="0.35">
      <c r="B2" s="15" t="s">
        <v>0</v>
      </c>
    </row>
    <row r="4" spans="1:7" x14ac:dyDescent="0.25">
      <c r="B4" s="3" t="s">
        <v>1</v>
      </c>
      <c r="C4" s="38" t="s">
        <v>2</v>
      </c>
      <c r="D4" s="8" t="s">
        <v>5</v>
      </c>
      <c r="E4" s="8" t="s">
        <v>46</v>
      </c>
      <c r="F4" s="4" t="s">
        <v>47</v>
      </c>
      <c r="G4" s="4" t="s">
        <v>48</v>
      </c>
    </row>
    <row r="5" spans="1:7" x14ac:dyDescent="0.25">
      <c r="A5" s="11" t="s">
        <v>16</v>
      </c>
      <c r="B5" s="5">
        <v>42979</v>
      </c>
      <c r="C5" s="39">
        <v>0.75</v>
      </c>
      <c r="D5" s="13">
        <v>2</v>
      </c>
      <c r="E5" s="7">
        <v>2</v>
      </c>
      <c r="F5" s="85" t="s">
        <v>49</v>
      </c>
      <c r="G5" s="85" t="s">
        <v>50</v>
      </c>
    </row>
    <row r="6" spans="1:7" x14ac:dyDescent="0.25">
      <c r="B6" s="5">
        <v>42979</v>
      </c>
      <c r="C6" s="39">
        <v>0.77083333333333337</v>
      </c>
      <c r="D6" s="13">
        <v>0</v>
      </c>
      <c r="F6" s="85"/>
      <c r="G6" s="85"/>
    </row>
    <row r="7" spans="1:7" x14ac:dyDescent="0.25">
      <c r="B7" s="5">
        <v>42979</v>
      </c>
      <c r="C7" s="39">
        <v>0.79166666666666663</v>
      </c>
      <c r="D7" s="13">
        <v>2</v>
      </c>
      <c r="E7" s="7">
        <v>2</v>
      </c>
      <c r="F7" s="85" t="s">
        <v>51</v>
      </c>
      <c r="G7" s="85" t="s">
        <v>52</v>
      </c>
    </row>
    <row r="8" spans="1:7" x14ac:dyDescent="0.25">
      <c r="B8" s="5">
        <v>42979</v>
      </c>
      <c r="C8" s="39">
        <v>0.84375</v>
      </c>
      <c r="D8" s="13">
        <v>2</v>
      </c>
      <c r="E8" s="7">
        <v>2</v>
      </c>
      <c r="F8" s="85" t="s">
        <v>53</v>
      </c>
      <c r="G8" s="85" t="s">
        <v>54</v>
      </c>
    </row>
    <row r="9" spans="1:7" x14ac:dyDescent="0.25">
      <c r="B9" s="5">
        <v>42979</v>
      </c>
      <c r="C9" s="39">
        <v>0.86458333333333337</v>
      </c>
      <c r="D9" s="13">
        <v>2</v>
      </c>
      <c r="F9" s="85"/>
      <c r="G9" s="85"/>
    </row>
    <row r="10" spans="1:7" x14ac:dyDescent="0.25">
      <c r="B10" s="5">
        <v>42979</v>
      </c>
      <c r="C10" s="39">
        <v>0.88541666666666663</v>
      </c>
      <c r="D10" s="13">
        <v>2</v>
      </c>
      <c r="F10" s="85"/>
      <c r="G10" s="85"/>
    </row>
    <row r="11" spans="1:7" x14ac:dyDescent="0.25">
      <c r="A11" s="4" t="s">
        <v>35</v>
      </c>
      <c r="B11" s="6">
        <v>42980</v>
      </c>
      <c r="C11" s="39">
        <v>0.54166666666666663</v>
      </c>
      <c r="D11" s="13">
        <v>2</v>
      </c>
      <c r="F11" s="86"/>
      <c r="G11" s="86"/>
    </row>
    <row r="12" spans="1:7" x14ac:dyDescent="0.25">
      <c r="B12" s="6">
        <v>42980</v>
      </c>
      <c r="C12" s="39">
        <v>0.5625</v>
      </c>
      <c r="D12" s="13">
        <v>2</v>
      </c>
      <c r="E12" s="7">
        <v>2</v>
      </c>
      <c r="F12" s="85" t="s">
        <v>55</v>
      </c>
      <c r="G12" s="85" t="s">
        <v>56</v>
      </c>
    </row>
    <row r="13" spans="1:7" x14ac:dyDescent="0.25">
      <c r="B13" s="6">
        <v>42980</v>
      </c>
      <c r="C13" s="39">
        <v>0.58333333333333337</v>
      </c>
      <c r="D13" s="13">
        <v>2</v>
      </c>
      <c r="F13" s="85"/>
      <c r="G13" s="85"/>
    </row>
    <row r="14" spans="1:7" x14ac:dyDescent="0.25">
      <c r="B14" s="6">
        <v>42980</v>
      </c>
      <c r="C14" s="39">
        <v>0.63541666666666663</v>
      </c>
      <c r="D14" s="13">
        <v>2</v>
      </c>
      <c r="F14" s="85"/>
      <c r="G14" s="85"/>
    </row>
    <row r="15" spans="1:7" x14ac:dyDescent="0.25">
      <c r="B15" s="6">
        <v>42980</v>
      </c>
      <c r="C15" s="39">
        <v>0.65625</v>
      </c>
      <c r="D15" s="13">
        <v>2</v>
      </c>
      <c r="F15" s="85"/>
      <c r="G15" s="85"/>
    </row>
    <row r="16" spans="1:7" x14ac:dyDescent="0.25">
      <c r="B16" s="6">
        <v>42980</v>
      </c>
      <c r="C16" s="39">
        <v>0.67708333333333337</v>
      </c>
      <c r="D16" s="13">
        <v>2</v>
      </c>
      <c r="F16" s="85"/>
      <c r="G16" s="85"/>
    </row>
    <row r="17" spans="1:7" x14ac:dyDescent="0.25">
      <c r="B17" s="6">
        <v>42980</v>
      </c>
      <c r="C17" s="39">
        <v>0.75</v>
      </c>
      <c r="D17" s="13">
        <v>2</v>
      </c>
      <c r="E17" s="7">
        <v>2</v>
      </c>
      <c r="F17" s="87" t="s">
        <v>57</v>
      </c>
      <c r="G17" s="87" t="s">
        <v>58</v>
      </c>
    </row>
    <row r="18" spans="1:7" x14ac:dyDescent="0.25">
      <c r="B18" s="6">
        <v>42980</v>
      </c>
      <c r="C18" s="39">
        <v>0.77083333333333337</v>
      </c>
      <c r="D18" s="13">
        <v>2</v>
      </c>
      <c r="E18" s="7">
        <v>1</v>
      </c>
      <c r="F18" s="85" t="s">
        <v>59</v>
      </c>
      <c r="G18" s="85"/>
    </row>
    <row r="19" spans="1:7" x14ac:dyDescent="0.25">
      <c r="B19" s="6">
        <v>42980</v>
      </c>
      <c r="C19" s="39">
        <v>0.79166666666666663</v>
      </c>
      <c r="D19" s="13">
        <v>2</v>
      </c>
      <c r="E19" s="7">
        <v>2</v>
      </c>
      <c r="F19" s="85" t="s">
        <v>60</v>
      </c>
      <c r="G19" s="85" t="s">
        <v>61</v>
      </c>
    </row>
    <row r="20" spans="1:7" x14ac:dyDescent="0.25">
      <c r="B20" s="6">
        <v>42980</v>
      </c>
      <c r="C20" s="39">
        <v>0.84375</v>
      </c>
      <c r="D20" s="13">
        <v>2</v>
      </c>
      <c r="E20" s="7">
        <v>2</v>
      </c>
      <c r="F20" s="85" t="s">
        <v>62</v>
      </c>
      <c r="G20" s="85" t="s">
        <v>63</v>
      </c>
    </row>
    <row r="21" spans="1:7" x14ac:dyDescent="0.25">
      <c r="B21" s="6">
        <v>42980</v>
      </c>
      <c r="C21" s="39">
        <v>0.86458333333333337</v>
      </c>
      <c r="D21" s="13">
        <v>2</v>
      </c>
      <c r="F21" s="86"/>
      <c r="G21" s="86"/>
    </row>
    <row r="22" spans="1:7" x14ac:dyDescent="0.25">
      <c r="B22" s="6">
        <v>42980</v>
      </c>
      <c r="C22" s="39">
        <v>0.88541666666666663</v>
      </c>
      <c r="D22" s="13">
        <v>2</v>
      </c>
      <c r="F22" s="86"/>
      <c r="G22" s="86"/>
    </row>
    <row r="23" spans="1:7" x14ac:dyDescent="0.25">
      <c r="A23" s="11" t="s">
        <v>37</v>
      </c>
      <c r="B23" s="5">
        <v>42981</v>
      </c>
      <c r="C23" s="39">
        <v>0.54166666666666663</v>
      </c>
      <c r="D23" s="13">
        <v>2</v>
      </c>
      <c r="E23" s="7">
        <v>1</v>
      </c>
      <c r="F23" s="85" t="s">
        <v>64</v>
      </c>
      <c r="G23" s="85"/>
    </row>
    <row r="24" spans="1:7" x14ac:dyDescent="0.25">
      <c r="B24" s="5">
        <v>42981</v>
      </c>
      <c r="C24" s="39">
        <v>0.5625</v>
      </c>
      <c r="D24" s="13">
        <v>2</v>
      </c>
      <c r="F24" s="85"/>
      <c r="G24" s="85"/>
    </row>
    <row r="25" spans="1:7" x14ac:dyDescent="0.25">
      <c r="B25" s="5">
        <v>42981</v>
      </c>
      <c r="C25" s="39">
        <v>0.58333333333333337</v>
      </c>
      <c r="D25" s="13">
        <v>2</v>
      </c>
      <c r="E25" s="7">
        <v>1</v>
      </c>
      <c r="F25" s="85" t="s">
        <v>65</v>
      </c>
      <c r="G25" s="85"/>
    </row>
    <row r="26" spans="1:7" x14ac:dyDescent="0.25">
      <c r="B26" s="5">
        <v>42981</v>
      </c>
      <c r="C26" s="39">
        <v>0.63541666666666663</v>
      </c>
      <c r="D26" s="13">
        <v>2</v>
      </c>
      <c r="F26" s="85"/>
      <c r="G26" s="85"/>
    </row>
    <row r="27" spans="1:7" x14ac:dyDescent="0.25">
      <c r="B27" s="5">
        <v>42981</v>
      </c>
      <c r="C27" s="39">
        <v>0.65625</v>
      </c>
      <c r="D27" s="13">
        <v>2</v>
      </c>
      <c r="F27" s="85"/>
      <c r="G27" s="85"/>
    </row>
    <row r="28" spans="1:7" x14ac:dyDescent="0.25">
      <c r="B28" s="5">
        <v>42981</v>
      </c>
      <c r="C28" s="39">
        <v>0.67708333333333337</v>
      </c>
      <c r="D28" s="13">
        <v>2</v>
      </c>
      <c r="F28" s="85"/>
      <c r="G28" s="85"/>
    </row>
    <row r="29" spans="1:7" x14ac:dyDescent="0.25">
      <c r="B29" s="5">
        <v>42981</v>
      </c>
      <c r="C29" s="39">
        <v>0.75</v>
      </c>
      <c r="D29" s="13">
        <v>2</v>
      </c>
      <c r="F29" s="85"/>
      <c r="G29" s="85"/>
    </row>
    <row r="30" spans="1:7" x14ac:dyDescent="0.25">
      <c r="B30" s="5">
        <v>42981</v>
      </c>
      <c r="C30" s="39">
        <v>0.77083333333333337</v>
      </c>
      <c r="D30" s="13">
        <v>2</v>
      </c>
      <c r="E30" s="7">
        <v>2</v>
      </c>
      <c r="F30" s="85" t="s">
        <v>66</v>
      </c>
      <c r="G30" s="85" t="s">
        <v>67</v>
      </c>
    </row>
    <row r="31" spans="1:7" x14ac:dyDescent="0.25">
      <c r="B31" s="5">
        <v>42981</v>
      </c>
      <c r="C31" s="39">
        <v>0.79166666666666663</v>
      </c>
      <c r="D31" s="13">
        <v>2</v>
      </c>
      <c r="F31" s="85"/>
      <c r="G31" s="85"/>
    </row>
    <row r="32" spans="1:7" x14ac:dyDescent="0.25">
      <c r="B32" s="5">
        <v>42981</v>
      </c>
      <c r="C32" s="39">
        <v>0.84375</v>
      </c>
      <c r="D32" s="13">
        <v>2</v>
      </c>
      <c r="F32" s="85"/>
      <c r="G32" s="85"/>
    </row>
    <row r="33" spans="1:17" x14ac:dyDescent="0.25">
      <c r="B33" s="5">
        <v>42981</v>
      </c>
      <c r="C33" s="39">
        <v>0.86458333333333337</v>
      </c>
      <c r="D33" s="13">
        <v>2</v>
      </c>
      <c r="F33" s="86"/>
      <c r="G33" s="86"/>
    </row>
    <row r="34" spans="1:17" x14ac:dyDescent="0.25">
      <c r="B34" s="5">
        <v>42981</v>
      </c>
      <c r="C34" s="39">
        <v>0.88541666666666663</v>
      </c>
      <c r="D34" s="13">
        <v>2</v>
      </c>
      <c r="F34" s="86"/>
      <c r="G34" s="86"/>
    </row>
    <row r="35" spans="1:17" x14ac:dyDescent="0.25">
      <c r="A35" s="11" t="s">
        <v>38</v>
      </c>
      <c r="B35" s="6">
        <v>42983</v>
      </c>
      <c r="C35" s="39">
        <v>0.75</v>
      </c>
      <c r="D35" s="13">
        <v>2</v>
      </c>
      <c r="E35" s="7">
        <v>1</v>
      </c>
      <c r="F35" s="85" t="s">
        <v>68</v>
      </c>
      <c r="G35" s="85" t="s">
        <v>111</v>
      </c>
    </row>
    <row r="36" spans="1:17" x14ac:dyDescent="0.25">
      <c r="B36" s="6">
        <v>42983</v>
      </c>
      <c r="C36" s="39">
        <v>0.77083333333333337</v>
      </c>
      <c r="D36" s="13">
        <v>2</v>
      </c>
      <c r="F36" s="85" t="s">
        <v>109</v>
      </c>
      <c r="G36" s="85"/>
    </row>
    <row r="37" spans="1:17" x14ac:dyDescent="0.25">
      <c r="B37" s="6">
        <v>42983</v>
      </c>
      <c r="C37" s="39">
        <v>0.79166666666666663</v>
      </c>
      <c r="D37" s="13">
        <v>2</v>
      </c>
      <c r="F37" s="85"/>
      <c r="G37" s="85"/>
    </row>
    <row r="38" spans="1:17" x14ac:dyDescent="0.25">
      <c r="B38" s="6">
        <v>42983</v>
      </c>
      <c r="C38" s="39">
        <v>0.84375</v>
      </c>
      <c r="D38" s="13">
        <v>2</v>
      </c>
      <c r="F38" s="49"/>
      <c r="G38" s="49"/>
    </row>
    <row r="39" spans="1:17" x14ac:dyDescent="0.25">
      <c r="B39" s="6">
        <v>42983</v>
      </c>
      <c r="C39" s="39">
        <v>0.86458333333333337</v>
      </c>
      <c r="D39" s="13">
        <v>2</v>
      </c>
      <c r="F39" s="49"/>
      <c r="G39" s="49"/>
    </row>
    <row r="40" spans="1:17" x14ac:dyDescent="0.25">
      <c r="B40" s="6">
        <v>42983</v>
      </c>
      <c r="C40" s="39">
        <v>0.88541666666666663</v>
      </c>
      <c r="D40" s="13">
        <v>2</v>
      </c>
      <c r="F40" s="49"/>
      <c r="G40" s="49"/>
    </row>
    <row r="41" spans="1:17" x14ac:dyDescent="0.25">
      <c r="A41" s="11" t="s">
        <v>39</v>
      </c>
      <c r="B41" s="5">
        <v>42984</v>
      </c>
      <c r="C41" s="39">
        <v>0.75</v>
      </c>
      <c r="D41" s="30"/>
      <c r="E41" s="7">
        <v>6</v>
      </c>
      <c r="F41" s="85" t="s">
        <v>81</v>
      </c>
      <c r="G41" s="85" t="s">
        <v>82</v>
      </c>
      <c r="H41" s="85" t="s">
        <v>83</v>
      </c>
      <c r="I41" s="85" t="s">
        <v>84</v>
      </c>
      <c r="J41" s="85" t="s">
        <v>85</v>
      </c>
      <c r="K41" s="85" t="s">
        <v>86</v>
      </c>
      <c r="L41" s="85"/>
      <c r="M41" s="85"/>
      <c r="N41" s="85"/>
      <c r="O41" s="85"/>
      <c r="P41" s="85"/>
      <c r="Q41" s="85"/>
    </row>
    <row r="42" spans="1:17" x14ac:dyDescent="0.25">
      <c r="A42" s="11"/>
      <c r="B42" s="5"/>
      <c r="C42" s="39"/>
      <c r="D42" s="30"/>
      <c r="E42" s="7" t="s">
        <v>7</v>
      </c>
      <c r="F42" s="85" t="s">
        <v>123</v>
      </c>
      <c r="G42" s="85" t="s">
        <v>121</v>
      </c>
      <c r="H42" s="85" t="s">
        <v>119</v>
      </c>
      <c r="I42" s="85" t="s">
        <v>120</v>
      </c>
      <c r="J42" s="85" t="s">
        <v>118</v>
      </c>
      <c r="K42" s="85" t="s">
        <v>122</v>
      </c>
      <c r="L42" s="85" t="s">
        <v>117</v>
      </c>
      <c r="M42" s="85"/>
      <c r="N42" s="85" t="s">
        <v>132</v>
      </c>
      <c r="O42" s="85"/>
      <c r="P42" s="85"/>
      <c r="Q42" s="85"/>
    </row>
    <row r="43" spans="1:17" x14ac:dyDescent="0.25">
      <c r="B43" s="5">
        <v>42984</v>
      </c>
      <c r="C43" s="39">
        <v>0.77083333333333337</v>
      </c>
      <c r="D43" s="13">
        <v>2</v>
      </c>
      <c r="F43" s="85"/>
      <c r="G43" s="85"/>
      <c r="H43" s="85"/>
      <c r="I43" s="85"/>
      <c r="J43" s="85"/>
      <c r="K43" s="85"/>
      <c r="L43" s="85"/>
      <c r="M43" s="85"/>
      <c r="N43" s="85"/>
      <c r="O43" s="85"/>
      <c r="P43" s="85"/>
      <c r="Q43" s="85"/>
    </row>
    <row r="44" spans="1:17" x14ac:dyDescent="0.25">
      <c r="B44" s="5">
        <v>42984</v>
      </c>
      <c r="C44" s="39">
        <v>0.79166666666666663</v>
      </c>
      <c r="D44" s="13">
        <v>2</v>
      </c>
      <c r="F44" s="85"/>
      <c r="G44" s="85"/>
      <c r="H44" s="88"/>
      <c r="I44" s="88"/>
      <c r="J44" s="88"/>
      <c r="K44" s="88"/>
      <c r="L44" s="88"/>
      <c r="M44" s="88"/>
      <c r="N44" s="88"/>
      <c r="O44" s="88"/>
      <c r="P44" s="88"/>
      <c r="Q44" s="88"/>
    </row>
    <row r="45" spans="1:17" x14ac:dyDescent="0.25">
      <c r="B45" s="5">
        <v>42984</v>
      </c>
      <c r="C45" s="39">
        <v>0.84375</v>
      </c>
      <c r="D45" s="13">
        <v>2</v>
      </c>
      <c r="E45" s="7">
        <v>1</v>
      </c>
      <c r="F45" s="85" t="s">
        <v>87</v>
      </c>
      <c r="G45" s="85" t="s">
        <v>110</v>
      </c>
      <c r="H45" s="88"/>
      <c r="I45" s="88"/>
      <c r="J45" s="88"/>
      <c r="K45" s="88"/>
      <c r="L45" s="88"/>
      <c r="M45" s="88"/>
      <c r="N45" s="88"/>
      <c r="O45" s="88"/>
      <c r="P45" s="88"/>
      <c r="Q45" s="88"/>
    </row>
    <row r="46" spans="1:17" x14ac:dyDescent="0.25">
      <c r="B46" s="5">
        <v>42984</v>
      </c>
      <c r="C46" s="39">
        <v>0.86458333333333337</v>
      </c>
      <c r="D46" s="13">
        <v>2</v>
      </c>
      <c r="F46" s="85"/>
      <c r="G46" s="85"/>
      <c r="H46" s="88"/>
      <c r="I46" s="88"/>
      <c r="J46" s="88"/>
      <c r="K46" s="88"/>
      <c r="L46" s="88"/>
      <c r="M46" s="88"/>
      <c r="N46" s="88"/>
      <c r="O46" s="88"/>
      <c r="P46" s="88"/>
      <c r="Q46" s="88"/>
    </row>
    <row r="47" spans="1:17" x14ac:dyDescent="0.25">
      <c r="B47" s="5">
        <v>42984</v>
      </c>
      <c r="C47" s="39">
        <v>0.88541666666666663</v>
      </c>
      <c r="D47" s="13">
        <v>2</v>
      </c>
      <c r="F47" s="77"/>
      <c r="G47" s="77"/>
    </row>
    <row r="48" spans="1:17" x14ac:dyDescent="0.25">
      <c r="A48" s="4" t="s">
        <v>40</v>
      </c>
      <c r="B48" s="79">
        <v>42985</v>
      </c>
      <c r="C48" s="80">
        <v>0.75</v>
      </c>
      <c r="D48" s="81"/>
      <c r="E48" s="89">
        <v>5</v>
      </c>
      <c r="F48" s="85" t="s">
        <v>88</v>
      </c>
      <c r="G48" s="85" t="s">
        <v>89</v>
      </c>
      <c r="H48" s="85" t="s">
        <v>90</v>
      </c>
      <c r="I48" s="85" t="s">
        <v>91</v>
      </c>
      <c r="J48" s="85" t="s">
        <v>92</v>
      </c>
      <c r="K48" s="85" t="s">
        <v>139</v>
      </c>
      <c r="L48" s="85" t="s">
        <v>140</v>
      </c>
      <c r="M48" s="85" t="s">
        <v>141</v>
      </c>
    </row>
    <row r="49" spans="1:13" x14ac:dyDescent="0.25">
      <c r="A49" s="4"/>
      <c r="B49" s="79"/>
      <c r="C49" s="80"/>
      <c r="D49" s="81"/>
      <c r="E49" s="89"/>
      <c r="F49" s="85" t="s">
        <v>142</v>
      </c>
      <c r="G49" s="85" t="s">
        <v>143</v>
      </c>
      <c r="H49" s="85" t="s">
        <v>144</v>
      </c>
      <c r="I49" s="85" t="s">
        <v>145</v>
      </c>
      <c r="J49" s="85" t="s">
        <v>146</v>
      </c>
      <c r="K49" s="85" t="s">
        <v>147</v>
      </c>
      <c r="L49" s="85" t="s">
        <v>148</v>
      </c>
      <c r="M49" s="85"/>
    </row>
    <row r="50" spans="1:13" x14ac:dyDescent="0.25">
      <c r="A50" s="4"/>
      <c r="B50" s="79"/>
      <c r="C50" s="80"/>
      <c r="D50" s="81"/>
      <c r="E50" s="89" t="s">
        <v>124</v>
      </c>
      <c r="F50" s="85" t="s">
        <v>128</v>
      </c>
      <c r="G50" s="85" t="s">
        <v>129</v>
      </c>
      <c r="H50" s="85" t="s">
        <v>127</v>
      </c>
      <c r="I50" s="85" t="s">
        <v>126</v>
      </c>
      <c r="J50" s="85" t="s">
        <v>131</v>
      </c>
      <c r="K50" s="85" t="s">
        <v>125</v>
      </c>
      <c r="L50" s="85" t="s">
        <v>130</v>
      </c>
      <c r="M50" s="85"/>
    </row>
    <row r="51" spans="1:13" x14ac:dyDescent="0.25">
      <c r="B51" s="79">
        <v>42985</v>
      </c>
      <c r="C51" s="83">
        <v>0.77083333333333337</v>
      </c>
      <c r="D51" s="84">
        <v>0</v>
      </c>
      <c r="E51" s="89">
        <v>3</v>
      </c>
      <c r="F51" s="85" t="s">
        <v>93</v>
      </c>
      <c r="G51" s="85" t="s">
        <v>94</v>
      </c>
      <c r="H51" s="85" t="s">
        <v>95</v>
      </c>
      <c r="I51" s="85" t="s">
        <v>135</v>
      </c>
      <c r="J51" s="85" t="s">
        <v>135</v>
      </c>
      <c r="K51" s="85"/>
      <c r="L51" s="85"/>
      <c r="M51" s="85"/>
    </row>
    <row r="52" spans="1:13" x14ac:dyDescent="0.25">
      <c r="B52" s="79">
        <v>42985</v>
      </c>
      <c r="C52" s="80">
        <v>0.79166666666666663</v>
      </c>
      <c r="D52" s="84">
        <v>0</v>
      </c>
      <c r="E52" s="89">
        <v>6</v>
      </c>
      <c r="F52" s="85" t="s">
        <v>96</v>
      </c>
      <c r="G52" s="85" t="s">
        <v>97</v>
      </c>
      <c r="H52" s="85" t="s">
        <v>114</v>
      </c>
      <c r="I52" s="85" t="s">
        <v>114</v>
      </c>
      <c r="J52" s="85" t="s">
        <v>115</v>
      </c>
      <c r="K52" s="85" t="s">
        <v>115</v>
      </c>
      <c r="L52" s="85"/>
      <c r="M52" s="85"/>
    </row>
    <row r="53" spans="1:13" x14ac:dyDescent="0.25">
      <c r="B53" s="79">
        <v>42985</v>
      </c>
      <c r="C53" s="80">
        <v>0.84375</v>
      </c>
      <c r="D53" s="84">
        <v>0</v>
      </c>
      <c r="E53" s="89">
        <v>4</v>
      </c>
      <c r="F53" s="85" t="s">
        <v>98</v>
      </c>
      <c r="G53" s="85" t="s">
        <v>99</v>
      </c>
      <c r="H53" s="85" t="s">
        <v>100</v>
      </c>
      <c r="I53" s="85" t="s">
        <v>101</v>
      </c>
      <c r="J53" s="85"/>
      <c r="K53" s="85"/>
      <c r="L53" s="85"/>
      <c r="M53" s="85"/>
    </row>
    <row r="54" spans="1:13" x14ac:dyDescent="0.25">
      <c r="B54" s="79">
        <v>42985</v>
      </c>
      <c r="C54" s="80">
        <v>0.86458333333333337</v>
      </c>
      <c r="D54" s="84">
        <v>0</v>
      </c>
      <c r="E54" s="89">
        <v>6</v>
      </c>
      <c r="F54" s="85" t="s">
        <v>102</v>
      </c>
      <c r="G54" s="85" t="s">
        <v>103</v>
      </c>
      <c r="H54" s="85" t="s">
        <v>104</v>
      </c>
      <c r="I54" s="85" t="s">
        <v>105</v>
      </c>
      <c r="J54" s="85" t="s">
        <v>106</v>
      </c>
      <c r="K54" s="85" t="s">
        <v>107</v>
      </c>
      <c r="L54" s="85"/>
      <c r="M54" s="85"/>
    </row>
    <row r="55" spans="1:13" x14ac:dyDescent="0.25">
      <c r="B55" s="79">
        <v>42985</v>
      </c>
      <c r="C55" s="80">
        <v>0.88541666666666663</v>
      </c>
      <c r="D55" s="84">
        <v>0</v>
      </c>
      <c r="E55" s="82"/>
      <c r="F55" s="49"/>
      <c r="G55" s="49"/>
      <c r="H55" s="49"/>
      <c r="I55" s="49"/>
      <c r="J55" s="49"/>
      <c r="K55" s="49"/>
      <c r="L55" s="49"/>
      <c r="M55" s="49"/>
    </row>
    <row r="56" spans="1:13" x14ac:dyDescent="0.25">
      <c r="A56" s="11" t="s">
        <v>16</v>
      </c>
      <c r="B56" s="5">
        <v>42986</v>
      </c>
      <c r="C56" s="39">
        <v>0.75</v>
      </c>
      <c r="D56" s="13">
        <v>2</v>
      </c>
      <c r="F56" s="78"/>
      <c r="G56" s="78"/>
    </row>
    <row r="57" spans="1:13" x14ac:dyDescent="0.25">
      <c r="B57" s="5">
        <v>42986</v>
      </c>
      <c r="C57" s="39">
        <v>0.77083333333333337</v>
      </c>
      <c r="D57" s="13">
        <v>2</v>
      </c>
      <c r="E57" s="7">
        <v>1</v>
      </c>
      <c r="F57" s="94" t="s">
        <v>151</v>
      </c>
      <c r="G57" s="49"/>
    </row>
    <row r="58" spans="1:13" x14ac:dyDescent="0.25">
      <c r="B58" s="5">
        <v>42986</v>
      </c>
      <c r="C58" s="39">
        <v>0.79166666666666663</v>
      </c>
      <c r="D58" s="13">
        <v>2</v>
      </c>
      <c r="F58" s="49"/>
      <c r="G58" s="49"/>
    </row>
    <row r="59" spans="1:13" x14ac:dyDescent="0.25">
      <c r="B59" s="5">
        <v>42986</v>
      </c>
      <c r="C59" s="39">
        <v>0.84375</v>
      </c>
      <c r="D59" s="13">
        <v>2</v>
      </c>
      <c r="F59" s="49"/>
      <c r="G59" s="49"/>
    </row>
    <row r="60" spans="1:13" x14ac:dyDescent="0.25">
      <c r="B60" s="5">
        <v>42986</v>
      </c>
      <c r="C60" s="39">
        <v>0.86458333333333337</v>
      </c>
      <c r="D60" s="13">
        <v>2</v>
      </c>
      <c r="F60" s="49"/>
      <c r="G60" s="49"/>
    </row>
    <row r="61" spans="1:13" x14ac:dyDescent="0.25">
      <c r="B61" s="5">
        <v>42986</v>
      </c>
      <c r="C61" s="39">
        <v>0.88541666666666663</v>
      </c>
      <c r="D61" s="13">
        <v>2</v>
      </c>
      <c r="F61" s="49"/>
      <c r="G61" s="49"/>
    </row>
    <row r="62" spans="1:13" x14ac:dyDescent="0.25">
      <c r="A62" s="11" t="s">
        <v>35</v>
      </c>
      <c r="B62" s="6">
        <v>42987</v>
      </c>
      <c r="C62" s="39">
        <v>0.54166666666666663</v>
      </c>
      <c r="D62" s="13">
        <v>2</v>
      </c>
      <c r="F62" s="49"/>
      <c r="G62" s="49"/>
    </row>
    <row r="63" spans="1:13" x14ac:dyDescent="0.25">
      <c r="B63" s="6">
        <v>42987</v>
      </c>
      <c r="C63" s="39">
        <v>0.5625</v>
      </c>
      <c r="D63" s="13">
        <v>2</v>
      </c>
      <c r="F63" s="49"/>
      <c r="G63" s="49"/>
    </row>
    <row r="64" spans="1:13" x14ac:dyDescent="0.25">
      <c r="B64" s="6">
        <v>42987</v>
      </c>
      <c r="C64" s="39">
        <v>0.58333333333333337</v>
      </c>
      <c r="D64" s="13">
        <v>2</v>
      </c>
      <c r="F64" s="49"/>
      <c r="G64" s="49"/>
    </row>
    <row r="65" spans="1:7" x14ac:dyDescent="0.25">
      <c r="B65" s="6">
        <v>42987</v>
      </c>
      <c r="C65" s="39">
        <v>0.63541666666666663</v>
      </c>
      <c r="D65" s="13">
        <v>2</v>
      </c>
      <c r="F65" s="49"/>
      <c r="G65" s="49"/>
    </row>
    <row r="66" spans="1:7" x14ac:dyDescent="0.25">
      <c r="B66" s="6">
        <v>42987</v>
      </c>
      <c r="C66" s="39">
        <v>0.65625</v>
      </c>
      <c r="D66" s="13">
        <v>2</v>
      </c>
      <c r="F66" s="49"/>
      <c r="G66" s="49"/>
    </row>
    <row r="67" spans="1:7" x14ac:dyDescent="0.25">
      <c r="B67" s="6">
        <v>42987</v>
      </c>
      <c r="C67" s="39">
        <v>0.67708333333333337</v>
      </c>
      <c r="D67" s="13">
        <v>2</v>
      </c>
      <c r="F67" s="49"/>
      <c r="G67" s="49"/>
    </row>
    <row r="68" spans="1:7" x14ac:dyDescent="0.25">
      <c r="B68" s="6">
        <v>42987</v>
      </c>
      <c r="C68" s="39">
        <v>0.75</v>
      </c>
      <c r="D68" s="13">
        <v>2</v>
      </c>
      <c r="F68" s="49"/>
      <c r="G68" s="49"/>
    </row>
    <row r="69" spans="1:7" x14ac:dyDescent="0.25">
      <c r="B69" s="6">
        <v>42987</v>
      </c>
      <c r="C69" s="39">
        <v>0.77083333333333337</v>
      </c>
      <c r="D69" s="13">
        <v>2</v>
      </c>
      <c r="F69" s="49"/>
      <c r="G69" s="49"/>
    </row>
    <row r="70" spans="1:7" x14ac:dyDescent="0.25">
      <c r="B70" s="6">
        <v>42987</v>
      </c>
      <c r="C70" s="39">
        <v>0.79166666666666663</v>
      </c>
      <c r="D70" s="13">
        <v>2</v>
      </c>
      <c r="F70" s="49"/>
      <c r="G70" s="49"/>
    </row>
    <row r="71" spans="1:7" x14ac:dyDescent="0.25">
      <c r="B71" s="6">
        <v>42987</v>
      </c>
      <c r="C71" s="39">
        <v>0.84375</v>
      </c>
      <c r="D71" s="13">
        <v>2</v>
      </c>
      <c r="F71" s="49"/>
      <c r="G71" s="49"/>
    </row>
    <row r="72" spans="1:7" x14ac:dyDescent="0.25">
      <c r="B72" s="6">
        <v>42987</v>
      </c>
      <c r="C72" s="39">
        <v>0.86458333333333337</v>
      </c>
      <c r="D72" s="13">
        <v>2</v>
      </c>
      <c r="F72" s="49"/>
      <c r="G72" s="49"/>
    </row>
    <row r="73" spans="1:7" x14ac:dyDescent="0.25">
      <c r="B73" s="6">
        <v>42987</v>
      </c>
      <c r="C73" s="39">
        <v>0.88541666666666663</v>
      </c>
      <c r="D73" s="13">
        <v>2</v>
      </c>
      <c r="F73" s="49"/>
      <c r="G73" s="49"/>
    </row>
    <row r="74" spans="1:7" x14ac:dyDescent="0.25">
      <c r="A74" s="4" t="s">
        <v>37</v>
      </c>
      <c r="B74" s="5">
        <v>42988</v>
      </c>
      <c r="C74" s="39">
        <v>0.54166666666666663</v>
      </c>
      <c r="D74" s="13">
        <v>2</v>
      </c>
      <c r="F74" s="49"/>
      <c r="G74" s="49"/>
    </row>
    <row r="75" spans="1:7" x14ac:dyDescent="0.25">
      <c r="B75" s="5">
        <v>42988</v>
      </c>
      <c r="C75" s="39">
        <v>0.5625</v>
      </c>
      <c r="D75" s="13">
        <v>2</v>
      </c>
      <c r="F75" s="49"/>
      <c r="G75" s="49"/>
    </row>
    <row r="76" spans="1:7" x14ac:dyDescent="0.25">
      <c r="B76" s="5">
        <v>42988</v>
      </c>
      <c r="C76" s="39">
        <v>0.58333333333333337</v>
      </c>
      <c r="D76" s="13">
        <v>2</v>
      </c>
      <c r="F76" s="49"/>
      <c r="G76" s="49"/>
    </row>
    <row r="77" spans="1:7" x14ac:dyDescent="0.25">
      <c r="B77" s="5">
        <v>42988</v>
      </c>
      <c r="C77" s="39">
        <v>0.63541666666666663</v>
      </c>
      <c r="D77" s="13">
        <v>2</v>
      </c>
      <c r="F77" s="49"/>
      <c r="G77" s="49"/>
    </row>
    <row r="78" spans="1:7" x14ac:dyDescent="0.25">
      <c r="B78" s="5">
        <v>42988</v>
      </c>
      <c r="C78" s="39">
        <v>0.65625</v>
      </c>
      <c r="D78" s="13">
        <v>2</v>
      </c>
      <c r="F78" s="49"/>
      <c r="G78" s="49"/>
    </row>
    <row r="79" spans="1:7" x14ac:dyDescent="0.25">
      <c r="B79" s="5">
        <v>42988</v>
      </c>
      <c r="C79" s="39">
        <v>0.67708333333333337</v>
      </c>
      <c r="D79" s="13">
        <v>2</v>
      </c>
      <c r="F79" s="85"/>
      <c r="G79" s="85"/>
    </row>
    <row r="80" spans="1:7" x14ac:dyDescent="0.25">
      <c r="B80" s="5">
        <v>42988</v>
      </c>
      <c r="C80" s="39">
        <v>0.75</v>
      </c>
      <c r="D80" s="13">
        <v>2</v>
      </c>
      <c r="E80" s="7">
        <v>2</v>
      </c>
      <c r="F80" s="85" t="s">
        <v>112</v>
      </c>
      <c r="G80" s="85" t="s">
        <v>113</v>
      </c>
    </row>
    <row r="81" spans="1:8" x14ac:dyDescent="0.25">
      <c r="B81" s="5">
        <v>42988</v>
      </c>
      <c r="C81" s="39">
        <v>0.77083333333333337</v>
      </c>
      <c r="D81" s="13">
        <v>2</v>
      </c>
      <c r="F81" s="85" t="s">
        <v>108</v>
      </c>
      <c r="G81" s="85"/>
    </row>
    <row r="82" spans="1:8" x14ac:dyDescent="0.25">
      <c r="B82" s="5">
        <v>42988</v>
      </c>
      <c r="C82" s="39">
        <v>0.79166666666666663</v>
      </c>
      <c r="D82" s="13">
        <v>2</v>
      </c>
      <c r="F82" s="49"/>
      <c r="G82" s="49"/>
    </row>
    <row r="83" spans="1:8" x14ac:dyDescent="0.25">
      <c r="B83" s="5">
        <v>42988</v>
      </c>
      <c r="C83" s="39">
        <v>0.84375</v>
      </c>
      <c r="D83" s="13">
        <v>2</v>
      </c>
      <c r="F83" s="49"/>
      <c r="G83" s="49"/>
    </row>
    <row r="84" spans="1:8" x14ac:dyDescent="0.25">
      <c r="B84" s="5">
        <v>42988</v>
      </c>
      <c r="C84" s="39">
        <v>0.86458333333333337</v>
      </c>
      <c r="D84" s="13">
        <v>2</v>
      </c>
      <c r="F84" s="49"/>
      <c r="G84" s="49"/>
    </row>
    <row r="85" spans="1:8" x14ac:dyDescent="0.25">
      <c r="B85" s="5">
        <v>42988</v>
      </c>
      <c r="C85" s="39">
        <v>0.88541666666666663</v>
      </c>
      <c r="D85" s="13">
        <v>2</v>
      </c>
      <c r="F85" s="49"/>
      <c r="G85" s="49"/>
    </row>
    <row r="86" spans="1:8" x14ac:dyDescent="0.25">
      <c r="A86" s="4" t="s">
        <v>38</v>
      </c>
      <c r="B86" s="6">
        <v>42990</v>
      </c>
      <c r="C86" s="39">
        <v>0.75</v>
      </c>
      <c r="D86" s="13">
        <v>2</v>
      </c>
      <c r="E86" s="96"/>
      <c r="F86" s="85" t="s">
        <v>69</v>
      </c>
      <c r="G86" s="85" t="s">
        <v>69</v>
      </c>
      <c r="H86" s="88"/>
    </row>
    <row r="87" spans="1:8" x14ac:dyDescent="0.25">
      <c r="B87" s="6">
        <v>42990</v>
      </c>
      <c r="C87" s="39">
        <v>0.77083333333333337</v>
      </c>
      <c r="D87" s="13">
        <v>2</v>
      </c>
      <c r="E87" s="96">
        <v>2</v>
      </c>
      <c r="F87" s="85" t="s">
        <v>157</v>
      </c>
      <c r="G87" s="85" t="s">
        <v>158</v>
      </c>
      <c r="H87" s="88" t="s">
        <v>162</v>
      </c>
    </row>
    <row r="88" spans="1:8" x14ac:dyDescent="0.25">
      <c r="B88" s="6">
        <v>42990</v>
      </c>
      <c r="C88" s="39">
        <v>0.79166666666666663</v>
      </c>
      <c r="D88" s="13">
        <v>2</v>
      </c>
      <c r="E88" s="96">
        <v>1</v>
      </c>
      <c r="F88" s="85" t="s">
        <v>167</v>
      </c>
      <c r="G88" s="85"/>
      <c r="H88" s="88"/>
    </row>
    <row r="89" spans="1:8" x14ac:dyDescent="0.25">
      <c r="B89" s="6">
        <v>42990</v>
      </c>
      <c r="C89" s="39">
        <v>0.84375</v>
      </c>
      <c r="D89" s="13">
        <v>2</v>
      </c>
      <c r="E89" s="96">
        <v>2</v>
      </c>
      <c r="F89" s="85" t="s">
        <v>136</v>
      </c>
      <c r="G89" s="85" t="s">
        <v>137</v>
      </c>
      <c r="H89" s="88" t="s">
        <v>162</v>
      </c>
    </row>
    <row r="90" spans="1:8" x14ac:dyDescent="0.25">
      <c r="B90" s="6">
        <v>42990</v>
      </c>
      <c r="C90" s="39">
        <v>0.86458333333333337</v>
      </c>
      <c r="D90" s="13">
        <v>2</v>
      </c>
      <c r="E90" s="96"/>
      <c r="F90" s="85"/>
      <c r="G90" s="85"/>
      <c r="H90" s="88"/>
    </row>
    <row r="91" spans="1:8" x14ac:dyDescent="0.25">
      <c r="B91" s="6">
        <v>42990</v>
      </c>
      <c r="C91" s="39">
        <v>0.88541666666666663</v>
      </c>
      <c r="D91" s="13">
        <v>2</v>
      </c>
      <c r="E91" s="96"/>
      <c r="F91" s="85" t="s">
        <v>156</v>
      </c>
      <c r="G91" s="85" t="s">
        <v>156</v>
      </c>
      <c r="H91" s="88"/>
    </row>
    <row r="92" spans="1:8" x14ac:dyDescent="0.25">
      <c r="A92" s="11" t="s">
        <v>39</v>
      </c>
      <c r="B92" s="5">
        <v>42991</v>
      </c>
      <c r="C92" s="39">
        <v>0.75</v>
      </c>
      <c r="D92" s="13">
        <v>2</v>
      </c>
      <c r="E92" s="96"/>
      <c r="F92" s="85"/>
      <c r="G92" s="85"/>
      <c r="H92" s="88"/>
    </row>
    <row r="93" spans="1:8" x14ac:dyDescent="0.25">
      <c r="B93" s="5">
        <v>42991</v>
      </c>
      <c r="C93" s="39">
        <v>0.77083333333333337</v>
      </c>
      <c r="D93" s="13">
        <v>2</v>
      </c>
      <c r="E93" s="96">
        <v>2</v>
      </c>
      <c r="F93" s="85" t="s">
        <v>149</v>
      </c>
      <c r="G93" s="85" t="s">
        <v>150</v>
      </c>
      <c r="H93" s="88" t="s">
        <v>163</v>
      </c>
    </row>
    <row r="94" spans="1:8" x14ac:dyDescent="0.25">
      <c r="B94" s="5">
        <v>42991</v>
      </c>
      <c r="C94" s="39">
        <v>0.79166666666666663</v>
      </c>
      <c r="D94" s="13">
        <v>2</v>
      </c>
      <c r="E94" s="96">
        <v>1</v>
      </c>
      <c r="F94" s="85" t="s">
        <v>159</v>
      </c>
      <c r="G94" s="85"/>
      <c r="H94" s="88" t="s">
        <v>162</v>
      </c>
    </row>
    <row r="95" spans="1:8" x14ac:dyDescent="0.25">
      <c r="B95" s="5">
        <v>42991</v>
      </c>
      <c r="C95" s="39">
        <v>0.84375</v>
      </c>
      <c r="D95" s="13">
        <v>2</v>
      </c>
      <c r="E95" s="96"/>
      <c r="F95" s="85"/>
      <c r="G95" s="85"/>
      <c r="H95" s="88"/>
    </row>
    <row r="96" spans="1:8" x14ac:dyDescent="0.25">
      <c r="B96" s="5">
        <v>42991</v>
      </c>
      <c r="C96" s="39">
        <v>0.86458333333333337</v>
      </c>
      <c r="D96" s="13">
        <v>2</v>
      </c>
      <c r="E96" s="96"/>
      <c r="F96" s="85" t="s">
        <v>172</v>
      </c>
      <c r="G96" s="85"/>
      <c r="H96" s="88"/>
    </row>
    <row r="97" spans="1:8" x14ac:dyDescent="0.25">
      <c r="B97" s="5">
        <v>42991</v>
      </c>
      <c r="C97" s="39">
        <v>0.88541666666666663</v>
      </c>
      <c r="D97" s="13">
        <v>2</v>
      </c>
      <c r="E97" s="96"/>
      <c r="F97" s="85" t="s">
        <v>156</v>
      </c>
      <c r="G97" s="85" t="s">
        <v>156</v>
      </c>
      <c r="H97" s="88"/>
    </row>
    <row r="98" spans="1:8" x14ac:dyDescent="0.25">
      <c r="A98" s="4" t="s">
        <v>40</v>
      </c>
      <c r="B98" s="6">
        <v>42992</v>
      </c>
      <c r="C98" s="39">
        <v>0.75</v>
      </c>
      <c r="D98" s="13">
        <v>2</v>
      </c>
      <c r="E98" s="96"/>
      <c r="F98" s="85"/>
      <c r="G98" s="85"/>
      <c r="H98" s="88"/>
    </row>
    <row r="99" spans="1:8" x14ac:dyDescent="0.25">
      <c r="B99" s="6">
        <v>42992</v>
      </c>
      <c r="C99" s="39">
        <v>0.77083333333333337</v>
      </c>
      <c r="D99" s="13">
        <v>1</v>
      </c>
      <c r="E99" s="96"/>
      <c r="F99" s="85"/>
      <c r="G99" s="85"/>
      <c r="H99" s="88"/>
    </row>
    <row r="100" spans="1:8" x14ac:dyDescent="0.25">
      <c r="B100" s="6">
        <v>42992</v>
      </c>
      <c r="C100" s="39">
        <v>0.79166666666666663</v>
      </c>
      <c r="D100" s="13">
        <v>2</v>
      </c>
      <c r="E100" s="96"/>
      <c r="F100" s="85"/>
      <c r="G100" s="85"/>
      <c r="H100" s="88"/>
    </row>
    <row r="101" spans="1:8" x14ac:dyDescent="0.25">
      <c r="B101" s="6">
        <v>42992</v>
      </c>
      <c r="C101" s="39">
        <v>0.84375</v>
      </c>
      <c r="D101" s="13">
        <v>2</v>
      </c>
      <c r="E101" s="96"/>
      <c r="F101" s="85" t="s">
        <v>175</v>
      </c>
      <c r="G101" s="85"/>
      <c r="H101" s="88"/>
    </row>
    <row r="102" spans="1:8" x14ac:dyDescent="0.25">
      <c r="B102" s="6">
        <v>42992</v>
      </c>
      <c r="C102" s="39">
        <v>0.86458333333333337</v>
      </c>
      <c r="D102" s="13">
        <v>2</v>
      </c>
      <c r="E102" s="96"/>
      <c r="F102" s="85"/>
      <c r="G102" s="85"/>
      <c r="H102" s="88"/>
    </row>
    <row r="103" spans="1:8" x14ac:dyDescent="0.25">
      <c r="B103" s="6">
        <v>42992</v>
      </c>
      <c r="C103" s="39">
        <v>0.88541666666666663</v>
      </c>
      <c r="D103" s="13">
        <v>2</v>
      </c>
      <c r="E103" s="96"/>
      <c r="F103" s="85"/>
      <c r="G103" s="85"/>
      <c r="H103" s="88"/>
    </row>
    <row r="104" spans="1:8" x14ac:dyDescent="0.25">
      <c r="A104" s="11" t="s">
        <v>16</v>
      </c>
      <c r="B104" s="5">
        <v>42993</v>
      </c>
      <c r="C104" s="39">
        <v>0.75</v>
      </c>
      <c r="D104" s="13">
        <v>2</v>
      </c>
      <c r="E104" s="96"/>
      <c r="F104" s="85"/>
      <c r="G104" s="85"/>
      <c r="H104" s="88"/>
    </row>
    <row r="105" spans="1:8" ht="47.25" x14ac:dyDescent="0.25">
      <c r="B105" s="91">
        <v>42993</v>
      </c>
      <c r="C105" s="92">
        <v>0.77083333333333337</v>
      </c>
      <c r="D105" s="93">
        <v>2</v>
      </c>
      <c r="E105" s="97">
        <v>2</v>
      </c>
      <c r="F105" s="98" t="s">
        <v>160</v>
      </c>
      <c r="G105" s="99" t="s">
        <v>161</v>
      </c>
      <c r="H105" s="100" t="s">
        <v>162</v>
      </c>
    </row>
    <row r="106" spans="1:8" x14ac:dyDescent="0.25">
      <c r="B106" s="5">
        <v>42993</v>
      </c>
      <c r="C106" s="39">
        <v>0.79166666666666663</v>
      </c>
      <c r="D106" s="13">
        <v>2</v>
      </c>
      <c r="E106" s="96">
        <v>2</v>
      </c>
      <c r="F106" s="85" t="s">
        <v>71</v>
      </c>
      <c r="G106" s="85" t="s">
        <v>72</v>
      </c>
      <c r="H106" s="88" t="s">
        <v>162</v>
      </c>
    </row>
    <row r="107" spans="1:8" x14ac:dyDescent="0.25">
      <c r="B107" s="5">
        <v>42993</v>
      </c>
      <c r="C107" s="39">
        <v>0.84375</v>
      </c>
      <c r="D107" s="13">
        <v>2</v>
      </c>
      <c r="E107" s="96"/>
      <c r="F107" s="85"/>
      <c r="G107" s="85"/>
      <c r="H107" s="88"/>
    </row>
    <row r="108" spans="1:8" x14ac:dyDescent="0.25">
      <c r="B108" s="5">
        <v>42993</v>
      </c>
      <c r="C108" s="39">
        <v>0.86458333333333337</v>
      </c>
      <c r="D108" s="13">
        <v>2</v>
      </c>
      <c r="E108" s="96"/>
      <c r="F108" s="85"/>
      <c r="G108" s="85"/>
      <c r="H108" s="88"/>
    </row>
    <row r="109" spans="1:8" x14ac:dyDescent="0.25">
      <c r="B109" s="5">
        <v>42993</v>
      </c>
      <c r="C109" s="39">
        <v>0.88541666666666663</v>
      </c>
      <c r="D109" s="13">
        <v>2</v>
      </c>
      <c r="E109" s="96"/>
      <c r="F109" s="85" t="s">
        <v>156</v>
      </c>
      <c r="G109" s="85" t="s">
        <v>156</v>
      </c>
      <c r="H109" s="88"/>
    </row>
    <row r="110" spans="1:8" x14ac:dyDescent="0.25">
      <c r="A110" s="4" t="s">
        <v>35</v>
      </c>
      <c r="B110" s="6">
        <v>42994</v>
      </c>
      <c r="C110" s="39">
        <v>0.54166666666666663</v>
      </c>
      <c r="D110" s="30"/>
      <c r="E110" s="96"/>
      <c r="F110" s="85"/>
      <c r="G110" s="85"/>
      <c r="H110" s="88"/>
    </row>
    <row r="111" spans="1:8" x14ac:dyDescent="0.25">
      <c r="B111" s="6">
        <v>42994</v>
      </c>
      <c r="C111" s="39">
        <v>0.5625</v>
      </c>
      <c r="D111" s="13">
        <v>2</v>
      </c>
      <c r="E111" s="96"/>
      <c r="F111" s="85"/>
      <c r="G111" s="85"/>
      <c r="H111" s="88"/>
    </row>
    <row r="112" spans="1:8" x14ac:dyDescent="0.25">
      <c r="B112" s="6">
        <v>42994</v>
      </c>
      <c r="C112" s="39">
        <v>0.58333333333333337</v>
      </c>
      <c r="D112" s="34">
        <v>2</v>
      </c>
      <c r="E112" s="96"/>
      <c r="F112" s="85"/>
      <c r="G112" s="85"/>
      <c r="H112" s="88"/>
    </row>
    <row r="113" spans="1:8" x14ac:dyDescent="0.25">
      <c r="B113" s="6">
        <v>42994</v>
      </c>
      <c r="C113" s="39">
        <v>0.63541666666666663</v>
      </c>
      <c r="D113" s="13">
        <v>2</v>
      </c>
      <c r="E113" s="96"/>
      <c r="F113" s="85"/>
      <c r="G113" s="85"/>
      <c r="H113" s="88"/>
    </row>
    <row r="114" spans="1:8" x14ac:dyDescent="0.25">
      <c r="B114" s="6">
        <v>42994</v>
      </c>
      <c r="C114" s="39">
        <v>0.65625</v>
      </c>
      <c r="D114" s="13">
        <v>2</v>
      </c>
      <c r="E114" s="96">
        <v>1</v>
      </c>
      <c r="F114" s="85" t="s">
        <v>169</v>
      </c>
      <c r="G114" s="85"/>
      <c r="H114" s="88"/>
    </row>
    <row r="115" spans="1:8" x14ac:dyDescent="0.25">
      <c r="B115" s="6">
        <v>42994</v>
      </c>
      <c r="C115" s="39">
        <v>0.67708333333333337</v>
      </c>
      <c r="D115" s="30"/>
      <c r="E115" s="96"/>
      <c r="F115" s="85"/>
      <c r="G115" s="85"/>
      <c r="H115" s="88"/>
    </row>
    <row r="116" spans="1:8" x14ac:dyDescent="0.25">
      <c r="B116" s="6">
        <v>42994</v>
      </c>
      <c r="C116" s="39">
        <v>0.75</v>
      </c>
      <c r="D116" s="13">
        <v>2</v>
      </c>
      <c r="E116" s="96"/>
      <c r="F116" s="85"/>
      <c r="G116" s="85"/>
      <c r="H116" s="88"/>
    </row>
    <row r="117" spans="1:8" x14ac:dyDescent="0.25">
      <c r="B117" s="6">
        <v>42994</v>
      </c>
      <c r="C117" s="39">
        <v>0.77083333333333337</v>
      </c>
      <c r="D117" s="13">
        <v>2</v>
      </c>
      <c r="E117" s="96"/>
      <c r="F117" s="85"/>
      <c r="G117" s="85"/>
      <c r="H117" s="88"/>
    </row>
    <row r="118" spans="1:8" x14ac:dyDescent="0.25">
      <c r="B118" s="6">
        <v>42994</v>
      </c>
      <c r="C118" s="39">
        <v>0.79166666666666663</v>
      </c>
      <c r="D118" s="13">
        <v>2</v>
      </c>
      <c r="E118" s="96"/>
      <c r="F118" s="85"/>
      <c r="G118" s="85"/>
      <c r="H118" s="88"/>
    </row>
    <row r="119" spans="1:8" x14ac:dyDescent="0.25">
      <c r="B119" s="6">
        <v>42994</v>
      </c>
      <c r="C119" s="39">
        <v>0.84375</v>
      </c>
      <c r="D119" s="13">
        <v>2</v>
      </c>
      <c r="E119" s="96"/>
      <c r="F119" s="85"/>
      <c r="G119" s="85"/>
      <c r="H119" s="88"/>
    </row>
    <row r="120" spans="1:8" x14ac:dyDescent="0.25">
      <c r="B120" s="6">
        <v>42994</v>
      </c>
      <c r="C120" s="39">
        <v>0.86458333333333337</v>
      </c>
      <c r="D120" s="13">
        <v>1</v>
      </c>
      <c r="E120" s="96"/>
      <c r="F120" s="85"/>
      <c r="G120" s="85"/>
      <c r="H120" s="88"/>
    </row>
    <row r="121" spans="1:8" x14ac:dyDescent="0.25">
      <c r="B121" s="6">
        <v>42994</v>
      </c>
      <c r="C121" s="39">
        <v>0.88541666666666663</v>
      </c>
      <c r="D121" s="13">
        <v>2</v>
      </c>
      <c r="E121" s="96"/>
      <c r="F121" s="85"/>
      <c r="G121" s="85"/>
      <c r="H121" s="88"/>
    </row>
    <row r="122" spans="1:8" x14ac:dyDescent="0.25">
      <c r="A122" s="11" t="s">
        <v>37</v>
      </c>
      <c r="B122" s="5">
        <v>42995</v>
      </c>
      <c r="C122" s="39">
        <v>0.54166666666666663</v>
      </c>
      <c r="D122" s="13">
        <v>2</v>
      </c>
      <c r="F122" s="49"/>
      <c r="G122" s="49"/>
    </row>
    <row r="123" spans="1:8" x14ac:dyDescent="0.25">
      <c r="B123" s="5">
        <v>42995</v>
      </c>
      <c r="C123" s="39">
        <v>0.5625</v>
      </c>
      <c r="D123" s="13">
        <v>2</v>
      </c>
      <c r="F123" s="49"/>
      <c r="G123" s="49"/>
    </row>
    <row r="124" spans="1:8" x14ac:dyDescent="0.25">
      <c r="B124" s="5">
        <v>42995</v>
      </c>
      <c r="C124" s="39">
        <v>0.58333333333333337</v>
      </c>
      <c r="D124" s="13">
        <v>2</v>
      </c>
      <c r="E124" s="96">
        <v>2</v>
      </c>
      <c r="F124" s="85" t="s">
        <v>170</v>
      </c>
      <c r="G124" s="85" t="s">
        <v>171</v>
      </c>
    </row>
    <row r="125" spans="1:8" x14ac:dyDescent="0.25">
      <c r="B125" s="5">
        <v>42995</v>
      </c>
      <c r="C125" s="39">
        <v>0.63541666666666663</v>
      </c>
      <c r="D125" s="13">
        <v>2</v>
      </c>
      <c r="F125" s="49"/>
      <c r="G125" s="49"/>
    </row>
    <row r="126" spans="1:8" x14ac:dyDescent="0.25">
      <c r="B126" s="5">
        <v>42995</v>
      </c>
      <c r="C126" s="39">
        <v>0.65625</v>
      </c>
      <c r="D126" s="13">
        <v>2</v>
      </c>
      <c r="F126" s="49"/>
      <c r="G126" s="49"/>
    </row>
    <row r="127" spans="1:8" x14ac:dyDescent="0.25">
      <c r="B127" s="5">
        <v>42995</v>
      </c>
      <c r="C127" s="39">
        <v>0.67708333333333337</v>
      </c>
      <c r="D127" s="13">
        <v>2</v>
      </c>
      <c r="F127" s="49"/>
      <c r="G127" s="49"/>
    </row>
    <row r="128" spans="1:8" x14ac:dyDescent="0.25">
      <c r="B128" s="5">
        <v>42995</v>
      </c>
      <c r="C128" s="39">
        <v>0.75</v>
      </c>
      <c r="D128" s="13">
        <v>2</v>
      </c>
      <c r="F128" s="49"/>
      <c r="G128" s="49"/>
    </row>
    <row r="129" spans="1:12" x14ac:dyDescent="0.25">
      <c r="B129" s="5">
        <v>42995</v>
      </c>
      <c r="C129" s="39">
        <v>0.77083333333333337</v>
      </c>
      <c r="D129" s="13">
        <v>2</v>
      </c>
      <c r="F129" s="49"/>
      <c r="G129" s="49"/>
    </row>
    <row r="130" spans="1:12" x14ac:dyDescent="0.25">
      <c r="B130" s="5">
        <v>42995</v>
      </c>
      <c r="C130" s="39">
        <v>0.79166666666666663</v>
      </c>
      <c r="D130" s="13">
        <v>2</v>
      </c>
      <c r="F130" s="49"/>
      <c r="G130" s="49"/>
    </row>
    <row r="131" spans="1:12" x14ac:dyDescent="0.25">
      <c r="B131" s="5">
        <v>42995</v>
      </c>
      <c r="C131" s="39">
        <v>0.84375</v>
      </c>
      <c r="D131" s="13">
        <v>2</v>
      </c>
      <c r="F131" s="49"/>
      <c r="G131" s="49"/>
    </row>
    <row r="132" spans="1:12" x14ac:dyDescent="0.25">
      <c r="B132" s="5">
        <v>42995</v>
      </c>
      <c r="C132" s="39">
        <v>0.86458333333333337</v>
      </c>
      <c r="D132" s="13">
        <v>2</v>
      </c>
      <c r="F132" s="49" t="s">
        <v>156</v>
      </c>
      <c r="G132" s="49" t="s">
        <v>156</v>
      </c>
    </row>
    <row r="133" spans="1:12" x14ac:dyDescent="0.25">
      <c r="B133" s="5">
        <v>42995</v>
      </c>
      <c r="C133" s="39">
        <v>0.88541666666666663</v>
      </c>
      <c r="D133" s="13">
        <v>2</v>
      </c>
      <c r="F133" s="49" t="s">
        <v>156</v>
      </c>
      <c r="G133" s="49" t="s">
        <v>156</v>
      </c>
    </row>
    <row r="134" spans="1:12" x14ac:dyDescent="0.25">
      <c r="A134" s="11" t="s">
        <v>38</v>
      </c>
      <c r="B134" s="6">
        <v>42997</v>
      </c>
      <c r="C134" s="39">
        <v>0.75</v>
      </c>
      <c r="D134" s="13">
        <v>2</v>
      </c>
      <c r="E134" s="7">
        <v>2</v>
      </c>
      <c r="F134" s="49" t="s">
        <v>173</v>
      </c>
      <c r="G134" s="49" t="s">
        <v>173</v>
      </c>
    </row>
    <row r="135" spans="1:12" x14ac:dyDescent="0.25">
      <c r="B135" s="6">
        <v>42997</v>
      </c>
      <c r="C135" s="39">
        <v>0.77083333333333337</v>
      </c>
      <c r="D135" s="13">
        <v>2</v>
      </c>
      <c r="E135" s="7">
        <v>2</v>
      </c>
      <c r="F135" s="49" t="s">
        <v>173</v>
      </c>
      <c r="G135" s="49" t="s">
        <v>173</v>
      </c>
    </row>
    <row r="136" spans="1:12" x14ac:dyDescent="0.25">
      <c r="B136" s="6">
        <v>42997</v>
      </c>
      <c r="C136" s="39">
        <v>0.79166666666666663</v>
      </c>
      <c r="D136" s="13">
        <v>2</v>
      </c>
      <c r="E136" s="7">
        <v>1</v>
      </c>
      <c r="F136" s="49" t="s">
        <v>73</v>
      </c>
      <c r="G136" s="49"/>
    </row>
    <row r="137" spans="1:12" x14ac:dyDescent="0.25">
      <c r="B137" s="6">
        <v>42997</v>
      </c>
      <c r="C137" s="39">
        <v>0.84375</v>
      </c>
      <c r="D137" s="13">
        <v>2</v>
      </c>
      <c r="F137" s="49"/>
      <c r="G137" s="49"/>
    </row>
    <row r="138" spans="1:12" x14ac:dyDescent="0.25">
      <c r="B138" s="6">
        <v>42997</v>
      </c>
      <c r="C138" s="39">
        <v>0.86458333333333337</v>
      </c>
      <c r="D138" s="13">
        <v>2</v>
      </c>
      <c r="E138" s="7">
        <v>2</v>
      </c>
      <c r="F138" s="49" t="s">
        <v>178</v>
      </c>
      <c r="G138" s="49" t="s">
        <v>179</v>
      </c>
      <c r="H138" t="s">
        <v>188</v>
      </c>
    </row>
    <row r="139" spans="1:12" x14ac:dyDescent="0.25">
      <c r="B139" s="6">
        <v>42997</v>
      </c>
      <c r="C139" s="39">
        <v>0.88541666666666663</v>
      </c>
      <c r="D139" s="13">
        <v>2</v>
      </c>
      <c r="F139" s="49"/>
      <c r="G139" s="49"/>
    </row>
    <row r="140" spans="1:12" x14ac:dyDescent="0.25">
      <c r="A140" s="4" t="s">
        <v>39</v>
      </c>
      <c r="B140" s="5">
        <v>42998</v>
      </c>
      <c r="C140" s="39">
        <v>0.75</v>
      </c>
      <c r="D140" s="13">
        <v>2</v>
      </c>
      <c r="F140" s="101" t="s">
        <v>195</v>
      </c>
      <c r="G140" t="s">
        <v>195</v>
      </c>
      <c r="H140" t="s">
        <v>185</v>
      </c>
      <c r="I140" t="s">
        <v>186</v>
      </c>
      <c r="J140" t="s">
        <v>187</v>
      </c>
      <c r="K140" s="49" t="s">
        <v>183</v>
      </c>
      <c r="L140" s="49" t="s">
        <v>184</v>
      </c>
    </row>
    <row r="141" spans="1:12" x14ac:dyDescent="0.25">
      <c r="B141" s="5">
        <v>42998</v>
      </c>
      <c r="C141" s="39">
        <v>0.77083333333333337</v>
      </c>
      <c r="D141" s="13">
        <v>2</v>
      </c>
      <c r="F141" s="49"/>
      <c r="G141" s="49"/>
    </row>
    <row r="142" spans="1:12" x14ac:dyDescent="0.25">
      <c r="B142" s="5">
        <v>42998</v>
      </c>
      <c r="C142" s="39">
        <v>0.79166666666666663</v>
      </c>
      <c r="D142" s="13">
        <v>2</v>
      </c>
      <c r="E142" s="7">
        <v>2</v>
      </c>
      <c r="F142" s="49" t="s">
        <v>199</v>
      </c>
      <c r="G142" s="49" t="s">
        <v>199</v>
      </c>
    </row>
    <row r="143" spans="1:12" x14ac:dyDescent="0.25">
      <c r="B143" s="5">
        <v>42998</v>
      </c>
      <c r="C143" s="39">
        <v>0.84375</v>
      </c>
      <c r="D143" s="13">
        <v>2</v>
      </c>
    </row>
    <row r="144" spans="1:12" x14ac:dyDescent="0.25">
      <c r="B144" s="5">
        <v>42998</v>
      </c>
      <c r="C144" s="39">
        <v>0.86458333333333337</v>
      </c>
      <c r="D144" s="13">
        <v>2</v>
      </c>
      <c r="F144" s="49"/>
      <c r="G144" s="49"/>
    </row>
    <row r="145" spans="1:8" x14ac:dyDescent="0.25">
      <c r="B145" s="5">
        <v>42998</v>
      </c>
      <c r="C145" s="39">
        <v>0.88541666666666663</v>
      </c>
      <c r="D145" s="13">
        <v>2</v>
      </c>
      <c r="E145" s="7">
        <v>2</v>
      </c>
      <c r="F145" s="49" t="s">
        <v>193</v>
      </c>
      <c r="G145" s="49" t="s">
        <v>194</v>
      </c>
    </row>
    <row r="146" spans="1:8" ht="47.25" x14ac:dyDescent="0.25">
      <c r="A146" s="11" t="s">
        <v>40</v>
      </c>
      <c r="B146" s="6">
        <v>42999</v>
      </c>
      <c r="C146" s="39">
        <v>0.75</v>
      </c>
      <c r="D146" s="13">
        <v>2</v>
      </c>
      <c r="E146" s="7">
        <v>1</v>
      </c>
      <c r="F146" s="90" t="s">
        <v>189</v>
      </c>
      <c r="G146" s="49"/>
      <c r="H146" t="s">
        <v>188</v>
      </c>
    </row>
    <row r="147" spans="1:8" x14ac:dyDescent="0.25">
      <c r="B147" s="6">
        <v>42999</v>
      </c>
      <c r="C147" s="39">
        <v>0.77083333333333337</v>
      </c>
      <c r="D147" s="13">
        <v>2</v>
      </c>
      <c r="F147" s="49"/>
      <c r="G147" s="49"/>
    </row>
    <row r="148" spans="1:8" x14ac:dyDescent="0.25">
      <c r="B148" s="6">
        <v>42999</v>
      </c>
      <c r="C148" s="39">
        <v>0.79166666666666663</v>
      </c>
      <c r="D148" s="13">
        <v>2</v>
      </c>
      <c r="E148" s="7">
        <v>2</v>
      </c>
      <c r="F148" s="49" t="s">
        <v>176</v>
      </c>
      <c r="G148" s="49" t="s">
        <v>177</v>
      </c>
      <c r="H148" t="s">
        <v>188</v>
      </c>
    </row>
    <row r="149" spans="1:8" x14ac:dyDescent="0.25">
      <c r="B149" s="6">
        <v>42999</v>
      </c>
      <c r="C149" s="39">
        <v>0.84375</v>
      </c>
      <c r="D149" s="13">
        <v>2</v>
      </c>
      <c r="F149" s="49"/>
      <c r="G149" s="49"/>
    </row>
    <row r="150" spans="1:8" x14ac:dyDescent="0.25">
      <c r="B150" s="6">
        <v>42999</v>
      </c>
      <c r="C150" s="39">
        <v>0.86458333333333337</v>
      </c>
      <c r="D150" s="13">
        <v>2</v>
      </c>
      <c r="E150" s="7">
        <v>2</v>
      </c>
      <c r="F150" s="49" t="s">
        <v>74</v>
      </c>
      <c r="G150" s="49" t="s">
        <v>72</v>
      </c>
      <c r="H150" t="s">
        <v>190</v>
      </c>
    </row>
    <row r="151" spans="1:8" x14ac:dyDescent="0.25">
      <c r="B151" s="6">
        <v>42999</v>
      </c>
      <c r="C151" s="39">
        <v>0.88541666666666663</v>
      </c>
      <c r="D151" s="13">
        <v>2</v>
      </c>
    </row>
    <row r="152" spans="1:8" x14ac:dyDescent="0.25">
      <c r="A152" s="4" t="s">
        <v>16</v>
      </c>
      <c r="B152" s="5">
        <v>43000</v>
      </c>
      <c r="C152" s="39">
        <v>0.75</v>
      </c>
      <c r="D152" s="13">
        <v>2</v>
      </c>
      <c r="F152" s="49"/>
      <c r="G152" s="49"/>
    </row>
    <row r="153" spans="1:8" x14ac:dyDescent="0.25">
      <c r="B153" s="5">
        <v>43000</v>
      </c>
      <c r="C153" s="39">
        <v>0.77083333333333337</v>
      </c>
      <c r="D153" s="13">
        <v>2</v>
      </c>
      <c r="E153" s="7">
        <v>2</v>
      </c>
      <c r="F153" s="49" t="s">
        <v>168</v>
      </c>
      <c r="G153" s="49" t="s">
        <v>168</v>
      </c>
      <c r="H153" t="s">
        <v>188</v>
      </c>
    </row>
    <row r="154" spans="1:8" x14ac:dyDescent="0.25">
      <c r="B154" s="5">
        <v>43000</v>
      </c>
      <c r="C154" s="39">
        <v>0.79166666666666663</v>
      </c>
      <c r="D154" s="13">
        <v>2</v>
      </c>
      <c r="E154" s="7">
        <v>2</v>
      </c>
      <c r="F154" s="49" t="s">
        <v>138</v>
      </c>
      <c r="G154" s="49" t="s">
        <v>138</v>
      </c>
      <c r="H154" t="s">
        <v>188</v>
      </c>
    </row>
    <row r="155" spans="1:8" x14ac:dyDescent="0.25">
      <c r="B155" s="5">
        <v>43000</v>
      </c>
      <c r="C155" s="39">
        <v>0.84375</v>
      </c>
      <c r="D155" s="13">
        <v>2</v>
      </c>
      <c r="F155" s="49"/>
      <c r="G155" s="49"/>
    </row>
    <row r="156" spans="1:8" x14ac:dyDescent="0.25">
      <c r="B156" s="5">
        <v>43000</v>
      </c>
      <c r="C156" s="39">
        <v>0.86458333333333337</v>
      </c>
      <c r="D156" s="13">
        <v>2</v>
      </c>
      <c r="F156" s="49"/>
      <c r="G156" s="49"/>
    </row>
    <row r="157" spans="1:8" x14ac:dyDescent="0.25">
      <c r="B157" s="5">
        <v>43000</v>
      </c>
      <c r="C157" s="39">
        <v>0.88541666666666663</v>
      </c>
      <c r="D157" s="13">
        <v>2</v>
      </c>
      <c r="E157" s="7">
        <v>2</v>
      </c>
      <c r="F157" s="49" t="s">
        <v>69</v>
      </c>
      <c r="G157" s="49" t="s">
        <v>72</v>
      </c>
      <c r="H157" t="s">
        <v>188</v>
      </c>
    </row>
    <row r="158" spans="1:8" x14ac:dyDescent="0.25">
      <c r="A158" s="11" t="s">
        <v>35</v>
      </c>
      <c r="B158" s="6">
        <v>43001</v>
      </c>
      <c r="C158" s="39">
        <v>0.54166666666666663</v>
      </c>
      <c r="D158" s="30"/>
      <c r="F158" s="49"/>
      <c r="G158" s="49"/>
    </row>
    <row r="159" spans="1:8" x14ac:dyDescent="0.25">
      <c r="B159" s="6">
        <v>43001</v>
      </c>
      <c r="C159" s="39">
        <v>0.5625</v>
      </c>
      <c r="D159" s="13">
        <v>2</v>
      </c>
      <c r="E159" s="7">
        <v>2</v>
      </c>
      <c r="F159" s="49" t="s">
        <v>153</v>
      </c>
      <c r="G159" s="49" t="s">
        <v>152</v>
      </c>
      <c r="H159" t="s">
        <v>188</v>
      </c>
    </row>
    <row r="160" spans="1:8" x14ac:dyDescent="0.25">
      <c r="B160" s="6">
        <v>43001</v>
      </c>
      <c r="C160" s="39">
        <v>0.58333333333333337</v>
      </c>
      <c r="D160" s="34">
        <v>2</v>
      </c>
      <c r="F160" s="49" t="s">
        <v>68</v>
      </c>
      <c r="G160" s="49" t="s">
        <v>210</v>
      </c>
    </row>
    <row r="161" spans="1:8" ht="47.25" x14ac:dyDescent="0.25">
      <c r="B161" s="6">
        <v>43001</v>
      </c>
      <c r="C161" s="39">
        <v>0.63541666666666663</v>
      </c>
      <c r="D161" s="13">
        <v>2</v>
      </c>
      <c r="E161" s="7">
        <v>2</v>
      </c>
      <c r="F161" s="90" t="s">
        <v>191</v>
      </c>
      <c r="G161" s="49" t="s">
        <v>180</v>
      </c>
      <c r="H161" t="s">
        <v>188</v>
      </c>
    </row>
    <row r="162" spans="1:8" x14ac:dyDescent="0.25">
      <c r="B162" s="6">
        <v>43001</v>
      </c>
      <c r="C162" s="39">
        <v>0.65625</v>
      </c>
      <c r="D162" s="13">
        <v>2</v>
      </c>
      <c r="E162" s="7">
        <v>2</v>
      </c>
      <c r="F162" s="49" t="s">
        <v>181</v>
      </c>
      <c r="G162" s="49" t="s">
        <v>181</v>
      </c>
      <c r="H162" t="s">
        <v>188</v>
      </c>
    </row>
    <row r="163" spans="1:8" x14ac:dyDescent="0.25">
      <c r="B163" s="6">
        <v>43001</v>
      </c>
      <c r="C163" s="39">
        <v>0.67708333333333337</v>
      </c>
      <c r="D163" s="30"/>
      <c r="F163" s="49"/>
      <c r="G163" s="49"/>
    </row>
    <row r="164" spans="1:8" x14ac:dyDescent="0.25">
      <c r="B164" s="6">
        <v>43001</v>
      </c>
      <c r="C164" s="39">
        <v>0.75</v>
      </c>
      <c r="D164" s="13">
        <v>2</v>
      </c>
    </row>
    <row r="165" spans="1:8" x14ac:dyDescent="0.25">
      <c r="B165" s="6">
        <v>43001</v>
      </c>
      <c r="C165" s="39">
        <v>0.77083333333333337</v>
      </c>
      <c r="D165" s="13">
        <v>2</v>
      </c>
      <c r="E165" s="7">
        <v>2</v>
      </c>
      <c r="F165" s="49" t="s">
        <v>76</v>
      </c>
      <c r="G165" s="49" t="s">
        <v>77</v>
      </c>
      <c r="H165" t="s">
        <v>188</v>
      </c>
    </row>
    <row r="166" spans="1:8" x14ac:dyDescent="0.25">
      <c r="B166" s="6">
        <v>43001</v>
      </c>
      <c r="C166" s="39">
        <v>0.79166666666666663</v>
      </c>
      <c r="D166" s="13">
        <v>2</v>
      </c>
      <c r="E166" s="7">
        <v>2</v>
      </c>
      <c r="F166" s="95" t="s">
        <v>192</v>
      </c>
      <c r="G166" s="95" t="s">
        <v>182</v>
      </c>
      <c r="H166" t="s">
        <v>188</v>
      </c>
    </row>
    <row r="167" spans="1:8" x14ac:dyDescent="0.25">
      <c r="B167" s="6">
        <v>43001</v>
      </c>
      <c r="C167" s="39">
        <v>0.84375</v>
      </c>
      <c r="D167" s="13">
        <v>2</v>
      </c>
      <c r="F167" s="49"/>
      <c r="G167" s="49"/>
    </row>
    <row r="168" spans="1:8" x14ac:dyDescent="0.25">
      <c r="B168" s="6">
        <v>43001</v>
      </c>
      <c r="C168" s="39">
        <v>0.86458333333333337</v>
      </c>
      <c r="D168" s="13">
        <v>2</v>
      </c>
      <c r="F168" s="49"/>
      <c r="G168" s="49"/>
    </row>
    <row r="169" spans="1:8" x14ac:dyDescent="0.25">
      <c r="B169" s="6">
        <v>43001</v>
      </c>
      <c r="C169" s="39">
        <v>0.88541666666666663</v>
      </c>
      <c r="D169" s="13">
        <v>1</v>
      </c>
      <c r="F169" s="49"/>
      <c r="G169" s="49"/>
    </row>
    <row r="170" spans="1:8" x14ac:dyDescent="0.25">
      <c r="A170" s="4" t="s">
        <v>37</v>
      </c>
      <c r="B170" s="5">
        <v>43002</v>
      </c>
      <c r="C170" s="39">
        <v>0.54166666666666663</v>
      </c>
      <c r="D170" s="13">
        <v>2</v>
      </c>
      <c r="E170" s="7">
        <v>2</v>
      </c>
      <c r="F170" s="49" t="s">
        <v>165</v>
      </c>
      <c r="G170" s="49" t="s">
        <v>164</v>
      </c>
      <c r="H170" t="s">
        <v>188</v>
      </c>
    </row>
    <row r="171" spans="1:8" x14ac:dyDescent="0.25">
      <c r="B171" s="5">
        <v>43002</v>
      </c>
      <c r="C171" s="39">
        <v>0.5625</v>
      </c>
      <c r="D171" s="13">
        <v>2</v>
      </c>
      <c r="F171" s="49"/>
      <c r="G171" s="49"/>
    </row>
    <row r="172" spans="1:8" x14ac:dyDescent="0.25">
      <c r="B172" s="5">
        <v>43002</v>
      </c>
      <c r="C172" s="39">
        <v>0.58333333333333337</v>
      </c>
      <c r="D172" s="13">
        <v>2</v>
      </c>
      <c r="E172" s="7">
        <v>2</v>
      </c>
      <c r="F172" s="49" t="s">
        <v>208</v>
      </c>
      <c r="G172" s="49" t="s">
        <v>209</v>
      </c>
    </row>
    <row r="173" spans="1:8" x14ac:dyDescent="0.25">
      <c r="B173" s="5">
        <v>43002</v>
      </c>
      <c r="C173" s="39">
        <v>0.63541666666666663</v>
      </c>
      <c r="D173" s="13">
        <v>2</v>
      </c>
      <c r="F173" s="49"/>
      <c r="G173" s="49"/>
    </row>
    <row r="174" spans="1:8" x14ac:dyDescent="0.25">
      <c r="B174" s="5">
        <v>43002</v>
      </c>
      <c r="C174" s="39">
        <v>0.65625</v>
      </c>
      <c r="D174" s="13">
        <v>2</v>
      </c>
      <c r="F174" s="49"/>
      <c r="G174" s="49"/>
    </row>
    <row r="175" spans="1:8" x14ac:dyDescent="0.25">
      <c r="B175" s="5">
        <v>43002</v>
      </c>
      <c r="C175" s="39">
        <v>0.67708333333333337</v>
      </c>
      <c r="D175" s="13">
        <v>2</v>
      </c>
      <c r="F175" s="49"/>
      <c r="G175" s="49"/>
    </row>
    <row r="176" spans="1:8" x14ac:dyDescent="0.25">
      <c r="B176" s="5">
        <v>43002</v>
      </c>
      <c r="C176" s="39">
        <v>0.75</v>
      </c>
      <c r="D176" s="13">
        <v>2</v>
      </c>
      <c r="F176" s="49"/>
      <c r="G176" s="49"/>
    </row>
    <row r="177" spans="1:8" x14ac:dyDescent="0.25">
      <c r="B177" s="5">
        <v>43002</v>
      </c>
      <c r="C177" s="39">
        <v>0.77083333333333337</v>
      </c>
      <c r="D177" s="13">
        <v>2</v>
      </c>
      <c r="F177" s="49"/>
      <c r="G177" s="49"/>
    </row>
    <row r="178" spans="1:8" x14ac:dyDescent="0.25">
      <c r="B178" s="5">
        <v>43002</v>
      </c>
      <c r="C178" s="39">
        <v>0.79166666666666663</v>
      </c>
      <c r="D178" s="13">
        <v>2</v>
      </c>
      <c r="F178" s="49"/>
      <c r="G178" s="49"/>
    </row>
    <row r="179" spans="1:8" x14ac:dyDescent="0.25">
      <c r="B179" s="5">
        <v>43002</v>
      </c>
      <c r="C179" s="39">
        <v>0.84375</v>
      </c>
      <c r="D179" s="13">
        <v>2</v>
      </c>
      <c r="F179" s="49"/>
      <c r="G179" s="49"/>
    </row>
    <row r="180" spans="1:8" x14ac:dyDescent="0.25">
      <c r="B180" s="5">
        <v>43002</v>
      </c>
      <c r="C180" s="39">
        <v>0.86458333333333337</v>
      </c>
      <c r="D180" s="13">
        <v>2</v>
      </c>
      <c r="F180" s="49"/>
      <c r="G180" s="49"/>
    </row>
    <row r="181" spans="1:8" x14ac:dyDescent="0.25">
      <c r="B181" s="5">
        <v>43002</v>
      </c>
      <c r="C181" s="39">
        <v>0.88541666666666663</v>
      </c>
      <c r="D181" s="13">
        <v>2</v>
      </c>
      <c r="F181" s="49"/>
      <c r="G181" s="49"/>
    </row>
    <row r="182" spans="1:8" x14ac:dyDescent="0.25">
      <c r="A182" s="4" t="s">
        <v>38</v>
      </c>
      <c r="B182" s="6">
        <v>43004</v>
      </c>
      <c r="C182" s="39">
        <v>0.75</v>
      </c>
      <c r="D182" s="13">
        <v>2</v>
      </c>
      <c r="F182" s="49"/>
      <c r="G182" s="49"/>
    </row>
    <row r="183" spans="1:8" x14ac:dyDescent="0.25">
      <c r="B183" s="6">
        <v>43004</v>
      </c>
      <c r="C183" s="39">
        <v>0.77083333333333337</v>
      </c>
      <c r="D183" s="13">
        <v>2</v>
      </c>
      <c r="E183" s="7">
        <v>2</v>
      </c>
      <c r="F183" s="49" t="s">
        <v>78</v>
      </c>
      <c r="G183" s="49" t="s">
        <v>72</v>
      </c>
      <c r="H183" t="s">
        <v>212</v>
      </c>
    </row>
    <row r="184" spans="1:8" x14ac:dyDescent="0.25">
      <c r="B184" s="6">
        <v>43004</v>
      </c>
      <c r="C184" s="39">
        <v>0.79166666666666663</v>
      </c>
      <c r="D184" s="13">
        <v>2</v>
      </c>
      <c r="E184" s="7">
        <v>2</v>
      </c>
      <c r="F184" s="49" t="s">
        <v>202</v>
      </c>
      <c r="G184" s="49" t="s">
        <v>203</v>
      </c>
      <c r="H184" t="s">
        <v>212</v>
      </c>
    </row>
    <row r="185" spans="1:8" x14ac:dyDescent="0.25">
      <c r="B185" s="6">
        <v>43004</v>
      </c>
      <c r="C185" s="39">
        <v>0.84375</v>
      </c>
      <c r="D185" s="13">
        <v>2</v>
      </c>
      <c r="F185" s="49"/>
      <c r="G185" s="49"/>
    </row>
    <row r="186" spans="1:8" x14ac:dyDescent="0.25">
      <c r="B186" s="6">
        <v>43004</v>
      </c>
      <c r="C186" s="39">
        <v>0.86458333333333337</v>
      </c>
      <c r="D186" s="13">
        <v>2</v>
      </c>
      <c r="F186" s="49"/>
      <c r="G186" s="49"/>
    </row>
    <row r="187" spans="1:8" x14ac:dyDescent="0.25">
      <c r="B187" s="6">
        <v>43004</v>
      </c>
      <c r="C187" s="39">
        <v>0.88541666666666663</v>
      </c>
      <c r="D187" s="13">
        <v>2</v>
      </c>
      <c r="F187" s="49"/>
      <c r="G187" s="49"/>
    </row>
    <row r="188" spans="1:8" x14ac:dyDescent="0.25">
      <c r="A188" s="11" t="s">
        <v>39</v>
      </c>
      <c r="B188" s="5">
        <v>43005</v>
      </c>
      <c r="C188" s="39">
        <v>0.75</v>
      </c>
      <c r="D188" s="13">
        <v>2</v>
      </c>
      <c r="E188" s="7">
        <v>2</v>
      </c>
      <c r="F188" s="49" t="s">
        <v>207</v>
      </c>
      <c r="G188" s="49" t="s">
        <v>207</v>
      </c>
      <c r="H188" t="s">
        <v>212</v>
      </c>
    </row>
    <row r="189" spans="1:8" ht="47.25" x14ac:dyDescent="0.25">
      <c r="B189" s="5">
        <v>43005</v>
      </c>
      <c r="C189" s="39">
        <v>0.77083333333333337</v>
      </c>
      <c r="D189" s="13">
        <v>2</v>
      </c>
      <c r="E189" s="7">
        <v>1</v>
      </c>
      <c r="F189" s="90" t="s">
        <v>155</v>
      </c>
      <c r="G189" s="49"/>
      <c r="H189" t="s">
        <v>212</v>
      </c>
    </row>
    <row r="190" spans="1:8" x14ac:dyDescent="0.25">
      <c r="B190" s="5">
        <v>43005</v>
      </c>
      <c r="C190" s="39">
        <v>0.79166666666666663</v>
      </c>
      <c r="D190" s="13">
        <v>2</v>
      </c>
      <c r="E190" s="7">
        <v>2</v>
      </c>
      <c r="F190" s="102" t="s">
        <v>213</v>
      </c>
      <c r="G190" s="102" t="s">
        <v>213</v>
      </c>
      <c r="H190" t="s">
        <v>219</v>
      </c>
    </row>
    <row r="191" spans="1:8" x14ac:dyDescent="0.25">
      <c r="B191" s="5">
        <v>43005</v>
      </c>
      <c r="C191" s="39">
        <v>0.84375</v>
      </c>
      <c r="D191" s="13">
        <v>2</v>
      </c>
      <c r="E191" s="7">
        <v>2</v>
      </c>
      <c r="F191" s="49" t="s">
        <v>215</v>
      </c>
      <c r="G191" s="49" t="s">
        <v>220</v>
      </c>
    </row>
    <row r="192" spans="1:8" x14ac:dyDescent="0.25">
      <c r="B192" s="5">
        <v>43005</v>
      </c>
      <c r="C192" s="39">
        <v>0.86458333333333337</v>
      </c>
      <c r="D192" s="13">
        <v>2</v>
      </c>
      <c r="F192" s="49"/>
      <c r="G192" s="49"/>
    </row>
    <row r="193" spans="1:9" x14ac:dyDescent="0.25">
      <c r="B193" s="5">
        <v>43005</v>
      </c>
      <c r="C193" s="39">
        <v>0.88541666666666663</v>
      </c>
      <c r="D193" s="13">
        <v>2</v>
      </c>
      <c r="E193" s="7">
        <v>2</v>
      </c>
      <c r="F193" s="49" t="s">
        <v>204</v>
      </c>
      <c r="G193" s="49" t="s">
        <v>205</v>
      </c>
      <c r="H193" t="s">
        <v>206</v>
      </c>
      <c r="I193" t="s">
        <v>212</v>
      </c>
    </row>
    <row r="194" spans="1:9" x14ac:dyDescent="0.25">
      <c r="A194" s="4" t="s">
        <v>40</v>
      </c>
      <c r="B194" s="6">
        <v>43006</v>
      </c>
      <c r="C194" s="39">
        <v>0.75</v>
      </c>
      <c r="D194" s="13"/>
      <c r="E194" s="7">
        <v>2</v>
      </c>
      <c r="F194" s="49" t="s">
        <v>154</v>
      </c>
      <c r="G194" s="49" t="s">
        <v>166</v>
      </c>
      <c r="H194" t="s">
        <v>211</v>
      </c>
      <c r="I194" t="s">
        <v>212</v>
      </c>
    </row>
    <row r="195" spans="1:9" x14ac:dyDescent="0.25">
      <c r="B195" s="6">
        <v>43006</v>
      </c>
      <c r="C195" s="39">
        <v>0.77083333333333337</v>
      </c>
      <c r="D195" s="13">
        <v>2</v>
      </c>
      <c r="E195" s="7">
        <v>2</v>
      </c>
      <c r="F195" s="49" t="s">
        <v>70</v>
      </c>
      <c r="G195" s="49" t="s">
        <v>70</v>
      </c>
      <c r="H195" t="s">
        <v>221</v>
      </c>
    </row>
    <row r="196" spans="1:9" x14ac:dyDescent="0.25">
      <c r="B196" s="6">
        <v>43006</v>
      </c>
      <c r="C196" s="39">
        <v>0.79166666666666663</v>
      </c>
      <c r="D196" s="13">
        <v>2</v>
      </c>
      <c r="E196" s="7">
        <v>2</v>
      </c>
      <c r="F196" s="49" t="s">
        <v>79</v>
      </c>
      <c r="G196" s="49" t="s">
        <v>72</v>
      </c>
      <c r="H196" t="s">
        <v>212</v>
      </c>
    </row>
    <row r="197" spans="1:9" x14ac:dyDescent="0.25">
      <c r="B197" s="6">
        <v>43006</v>
      </c>
      <c r="C197" s="39">
        <v>0.84375</v>
      </c>
      <c r="D197" s="13">
        <v>2</v>
      </c>
      <c r="E197" s="7">
        <v>2</v>
      </c>
      <c r="F197" s="49" t="s">
        <v>217</v>
      </c>
      <c r="G197" s="49" t="s">
        <v>174</v>
      </c>
      <c r="H197" t="s">
        <v>219</v>
      </c>
    </row>
    <row r="198" spans="1:9" x14ac:dyDescent="0.25">
      <c r="B198" s="6">
        <v>43006</v>
      </c>
      <c r="C198" s="39">
        <v>0.86458333333333337</v>
      </c>
      <c r="D198" s="13">
        <v>2</v>
      </c>
      <c r="F198" s="49"/>
      <c r="G198" s="49"/>
    </row>
    <row r="199" spans="1:9" x14ac:dyDescent="0.25">
      <c r="B199" s="6">
        <v>43006</v>
      </c>
      <c r="C199" s="39">
        <v>0.88541666666666663</v>
      </c>
      <c r="D199" s="13">
        <v>2</v>
      </c>
      <c r="F199" s="49"/>
      <c r="G199" s="49"/>
    </row>
    <row r="200" spans="1:9" x14ac:dyDescent="0.25">
      <c r="A200" s="11" t="s">
        <v>16</v>
      </c>
      <c r="B200" s="5">
        <v>43007</v>
      </c>
      <c r="C200" s="39">
        <v>0.75</v>
      </c>
      <c r="D200" s="13">
        <v>40</v>
      </c>
      <c r="E200" s="7">
        <v>2</v>
      </c>
      <c r="F200" s="49" t="s">
        <v>116</v>
      </c>
      <c r="G200" s="49" t="s">
        <v>214</v>
      </c>
      <c r="H200" t="s">
        <v>219</v>
      </c>
    </row>
    <row r="201" spans="1:9" x14ac:dyDescent="0.25">
      <c r="B201" s="5">
        <v>43007</v>
      </c>
      <c r="C201" s="39">
        <v>0.77083333333333337</v>
      </c>
      <c r="D201" s="13">
        <v>2</v>
      </c>
      <c r="E201" s="7">
        <v>2</v>
      </c>
      <c r="F201" s="49" t="s">
        <v>196</v>
      </c>
      <c r="G201" s="49" t="s">
        <v>197</v>
      </c>
      <c r="H201" t="s">
        <v>219</v>
      </c>
    </row>
    <row r="202" spans="1:9" x14ac:dyDescent="0.25">
      <c r="B202" s="5">
        <v>43007</v>
      </c>
      <c r="C202" s="39">
        <v>0.79166666666666663</v>
      </c>
      <c r="D202" s="13">
        <v>2</v>
      </c>
      <c r="E202" s="7">
        <v>2</v>
      </c>
      <c r="F202" s="49" t="s">
        <v>198</v>
      </c>
      <c r="G202" s="49" t="s">
        <v>198</v>
      </c>
      <c r="H202" t="s">
        <v>219</v>
      </c>
    </row>
    <row r="203" spans="1:9" x14ac:dyDescent="0.25">
      <c r="B203" s="5">
        <v>43007</v>
      </c>
      <c r="C203" s="39">
        <v>0.84375</v>
      </c>
      <c r="D203" s="13">
        <v>2</v>
      </c>
      <c r="E203" s="7">
        <v>1</v>
      </c>
      <c r="F203" s="49" t="s">
        <v>229</v>
      </c>
      <c r="G203" s="49"/>
      <c r="H203" t="s">
        <v>232</v>
      </c>
    </row>
    <row r="204" spans="1:9" x14ac:dyDescent="0.25">
      <c r="B204" s="5">
        <v>43007</v>
      </c>
      <c r="C204" s="39">
        <v>0.86458333333333337</v>
      </c>
      <c r="D204" s="13">
        <v>2</v>
      </c>
      <c r="F204" s="69"/>
      <c r="G204" s="49"/>
    </row>
    <row r="205" spans="1:9" x14ac:dyDescent="0.25">
      <c r="B205" s="5">
        <v>43007</v>
      </c>
      <c r="C205" s="39">
        <v>0.88541666666666663</v>
      </c>
      <c r="D205" s="13">
        <v>2</v>
      </c>
      <c r="F205" s="49"/>
      <c r="G205" s="49"/>
    </row>
    <row r="206" spans="1:9" x14ac:dyDescent="0.25">
      <c r="A206" s="4" t="s">
        <v>35</v>
      </c>
      <c r="B206" s="6">
        <v>43008</v>
      </c>
      <c r="C206" s="39">
        <v>0.54166666666666663</v>
      </c>
      <c r="D206" s="30"/>
      <c r="F206" s="49"/>
      <c r="G206" s="49"/>
    </row>
    <row r="207" spans="1:9" x14ac:dyDescent="0.25">
      <c r="B207" s="6">
        <v>43008</v>
      </c>
      <c r="C207" s="39">
        <v>0.5625</v>
      </c>
      <c r="D207" s="13">
        <v>2</v>
      </c>
      <c r="E207" s="7">
        <v>2</v>
      </c>
      <c r="F207" s="49" t="s">
        <v>201</v>
      </c>
      <c r="G207" s="49" t="s">
        <v>201</v>
      </c>
      <c r="H207" t="s">
        <v>232</v>
      </c>
    </row>
    <row r="208" spans="1:9" x14ac:dyDescent="0.25">
      <c r="B208" s="6">
        <v>43008</v>
      </c>
      <c r="C208" s="39">
        <v>0.58333333333333337</v>
      </c>
      <c r="D208" s="34">
        <v>2</v>
      </c>
      <c r="E208" s="7">
        <v>1</v>
      </c>
      <c r="F208" s="49" t="s">
        <v>226</v>
      </c>
      <c r="G208" s="49" t="s">
        <v>230</v>
      </c>
      <c r="H208" t="s">
        <v>223</v>
      </c>
    </row>
    <row r="209" spans="1:8" x14ac:dyDescent="0.25">
      <c r="B209" s="6">
        <v>43008</v>
      </c>
      <c r="C209" s="39">
        <v>0.63541666666666663</v>
      </c>
      <c r="D209" s="13">
        <v>2</v>
      </c>
      <c r="E209" s="7">
        <v>2</v>
      </c>
      <c r="F209" s="49" t="s">
        <v>135</v>
      </c>
      <c r="G209" s="49" t="s">
        <v>135</v>
      </c>
      <c r="H209" t="s">
        <v>223</v>
      </c>
    </row>
    <row r="210" spans="1:8" x14ac:dyDescent="0.25">
      <c r="B210" s="6">
        <v>43008</v>
      </c>
      <c r="C210" s="39">
        <v>0.65625</v>
      </c>
      <c r="D210" s="13">
        <v>2</v>
      </c>
      <c r="E210" s="7">
        <v>1</v>
      </c>
      <c r="F210" s="49" t="s">
        <v>231</v>
      </c>
      <c r="G210" s="49"/>
    </row>
    <row r="211" spans="1:8" x14ac:dyDescent="0.25">
      <c r="B211" s="6">
        <v>43008</v>
      </c>
      <c r="C211" s="39">
        <v>0.67708333333333337</v>
      </c>
      <c r="D211" s="30"/>
      <c r="E211" s="7">
        <v>2</v>
      </c>
      <c r="F211" s="49" t="s">
        <v>75</v>
      </c>
      <c r="G211" s="49" t="s">
        <v>72</v>
      </c>
      <c r="H211" t="s">
        <v>222</v>
      </c>
    </row>
    <row r="212" spans="1:8" x14ac:dyDescent="0.25">
      <c r="B212" s="6">
        <v>43008</v>
      </c>
      <c r="C212" s="39">
        <v>0.75</v>
      </c>
      <c r="D212" s="13">
        <v>2</v>
      </c>
      <c r="F212" s="49"/>
      <c r="G212" s="49"/>
    </row>
    <row r="213" spans="1:8" x14ac:dyDescent="0.25">
      <c r="B213" s="6">
        <v>43008</v>
      </c>
      <c r="C213" s="39">
        <v>0.77083333333333337</v>
      </c>
      <c r="D213" s="13">
        <v>2</v>
      </c>
      <c r="E213" s="7">
        <v>2</v>
      </c>
      <c r="F213" s="49" t="s">
        <v>80</v>
      </c>
      <c r="G213" s="49" t="s">
        <v>72</v>
      </c>
      <c r="H213" t="s">
        <v>224</v>
      </c>
    </row>
    <row r="214" spans="1:8" x14ac:dyDescent="0.25">
      <c r="B214" s="6">
        <v>43008</v>
      </c>
      <c r="C214" s="39">
        <v>0.79166666666666663</v>
      </c>
      <c r="D214" s="13">
        <v>2</v>
      </c>
      <c r="E214" s="7">
        <v>2</v>
      </c>
      <c r="F214" s="49" t="s">
        <v>200</v>
      </c>
      <c r="G214" s="49" t="s">
        <v>200</v>
      </c>
      <c r="H214" t="s">
        <v>223</v>
      </c>
    </row>
    <row r="215" spans="1:8" x14ac:dyDescent="0.25">
      <c r="B215" s="6">
        <v>43008</v>
      </c>
      <c r="C215" s="39">
        <v>0.84375</v>
      </c>
      <c r="D215" s="13">
        <v>2</v>
      </c>
      <c r="F215" s="49"/>
      <c r="G215" s="49"/>
    </row>
    <row r="216" spans="1:8" x14ac:dyDescent="0.25">
      <c r="B216" s="6">
        <v>43008</v>
      </c>
      <c r="C216" s="39">
        <v>0.86458333333333337</v>
      </c>
      <c r="D216" s="13">
        <v>2</v>
      </c>
      <c r="E216" s="7">
        <v>2</v>
      </c>
      <c r="F216" s="49" t="s">
        <v>167</v>
      </c>
      <c r="G216" s="49" t="s">
        <v>167</v>
      </c>
      <c r="H216" t="s">
        <v>223</v>
      </c>
    </row>
    <row r="217" spans="1:8" x14ac:dyDescent="0.25">
      <c r="B217" s="6">
        <v>43008</v>
      </c>
      <c r="C217" s="39">
        <v>0.88541666666666663</v>
      </c>
      <c r="D217" s="13">
        <v>2</v>
      </c>
      <c r="F217" s="49"/>
      <c r="G217" s="49"/>
    </row>
    <row r="218" spans="1:8" x14ac:dyDescent="0.25">
      <c r="A218" s="11" t="s">
        <v>37</v>
      </c>
      <c r="B218" s="5">
        <v>43009</v>
      </c>
      <c r="C218" s="39">
        <v>0.54166666666666663</v>
      </c>
      <c r="D218" s="13">
        <v>2</v>
      </c>
      <c r="E218" s="7">
        <v>1</v>
      </c>
      <c r="F218" s="49" t="s">
        <v>216</v>
      </c>
      <c r="G218" s="49"/>
      <c r="H218" t="s">
        <v>223</v>
      </c>
    </row>
    <row r="219" spans="1:8" x14ac:dyDescent="0.25">
      <c r="B219" s="5">
        <v>43009</v>
      </c>
      <c r="C219" s="39">
        <v>0.5625</v>
      </c>
      <c r="D219" s="13">
        <v>2</v>
      </c>
      <c r="F219" s="49"/>
      <c r="G219" s="49"/>
    </row>
    <row r="220" spans="1:8" x14ac:dyDescent="0.25">
      <c r="B220" s="5">
        <v>43009</v>
      </c>
      <c r="C220" s="39">
        <v>0.58333333333333337</v>
      </c>
      <c r="D220" s="13">
        <v>2</v>
      </c>
      <c r="E220" s="7">
        <v>2</v>
      </c>
      <c r="F220" s="49" t="s">
        <v>218</v>
      </c>
      <c r="G220" s="49" t="s">
        <v>218</v>
      </c>
      <c r="H220" t="s">
        <v>228</v>
      </c>
    </row>
    <row r="221" spans="1:8" x14ac:dyDescent="0.25">
      <c r="B221" s="5">
        <v>43009</v>
      </c>
      <c r="C221" s="39">
        <v>0.63541666666666663</v>
      </c>
      <c r="D221" s="13">
        <v>2</v>
      </c>
      <c r="E221" s="7">
        <v>2</v>
      </c>
      <c r="F221" s="49" t="s">
        <v>227</v>
      </c>
      <c r="G221" s="49" t="s">
        <v>227</v>
      </c>
      <c r="H221" t="s">
        <v>223</v>
      </c>
    </row>
    <row r="222" spans="1:8" x14ac:dyDescent="0.25">
      <c r="B222" s="5">
        <v>43009</v>
      </c>
      <c r="C222" s="39">
        <v>0.65625</v>
      </c>
      <c r="D222" s="13">
        <v>2</v>
      </c>
      <c r="F222" s="49"/>
      <c r="G222" s="49"/>
    </row>
    <row r="223" spans="1:8" x14ac:dyDescent="0.25">
      <c r="B223" s="5">
        <v>43009</v>
      </c>
      <c r="C223" s="39">
        <v>0.67708333333333337</v>
      </c>
      <c r="D223" s="13">
        <v>2</v>
      </c>
      <c r="F223" s="49"/>
      <c r="G223" s="49"/>
    </row>
    <row r="224" spans="1:8" x14ac:dyDescent="0.25">
      <c r="B224" s="5">
        <v>43009</v>
      </c>
      <c r="C224" s="39">
        <v>0.75</v>
      </c>
      <c r="D224" s="13">
        <v>2</v>
      </c>
      <c r="F224" s="49"/>
      <c r="G224" s="49"/>
    </row>
    <row r="225" spans="2:8" x14ac:dyDescent="0.25">
      <c r="B225" s="5">
        <v>43009</v>
      </c>
      <c r="C225" s="39">
        <v>0.77083333333333337</v>
      </c>
      <c r="D225" s="13">
        <v>2</v>
      </c>
      <c r="F225" s="49"/>
      <c r="G225" s="49"/>
    </row>
    <row r="226" spans="2:8" x14ac:dyDescent="0.25">
      <c r="B226" s="5">
        <v>43009</v>
      </c>
      <c r="C226" s="39">
        <v>0.79166666666666663</v>
      </c>
      <c r="D226" s="13">
        <v>2</v>
      </c>
      <c r="E226" s="7">
        <v>2</v>
      </c>
      <c r="F226" s="49" t="s">
        <v>133</v>
      </c>
      <c r="G226" s="49" t="s">
        <v>134</v>
      </c>
      <c r="H226" t="s">
        <v>225</v>
      </c>
    </row>
    <row r="227" spans="2:8" x14ac:dyDescent="0.25">
      <c r="B227" s="5">
        <v>43009</v>
      </c>
      <c r="C227" s="39">
        <v>0.84375</v>
      </c>
      <c r="D227" s="13">
        <v>2</v>
      </c>
      <c r="E227" s="7">
        <v>2</v>
      </c>
      <c r="F227" s="49" t="s">
        <v>201</v>
      </c>
      <c r="G227" s="49" t="s">
        <v>201</v>
      </c>
      <c r="H227" t="s">
        <v>225</v>
      </c>
    </row>
    <row r="228" spans="2:8" x14ac:dyDescent="0.25">
      <c r="B228" s="5">
        <v>43009</v>
      </c>
      <c r="C228" s="39">
        <v>0.86458333333333337</v>
      </c>
      <c r="D228" s="13">
        <v>2</v>
      </c>
      <c r="F228" s="49"/>
      <c r="G228" s="49"/>
    </row>
    <row r="229" spans="2:8" x14ac:dyDescent="0.25">
      <c r="B229" s="5">
        <v>43009</v>
      </c>
      <c r="C229" s="39">
        <v>0.88541666666666663</v>
      </c>
      <c r="D229" s="13">
        <v>2</v>
      </c>
      <c r="F229" s="49"/>
      <c r="G229" s="49"/>
    </row>
    <row r="230" spans="2:8" x14ac:dyDescent="0.25">
      <c r="D230" s="1"/>
    </row>
    <row r="231" spans="2:8" x14ac:dyDescent="0.25">
      <c r="D231" s="18">
        <f>SUM(D5:D230)</f>
        <v>449</v>
      </c>
    </row>
    <row r="232" spans="2:8" x14ac:dyDescent="0.25">
      <c r="D232" s="1"/>
    </row>
    <row r="233" spans="2:8" x14ac:dyDescent="0.25">
      <c r="D233" s="1"/>
    </row>
    <row r="234" spans="2:8" x14ac:dyDescent="0.25">
      <c r="D234" s="1"/>
    </row>
    <row r="235" spans="2:8" x14ac:dyDescent="0.25">
      <c r="D235" s="31"/>
    </row>
    <row r="236" spans="2:8" x14ac:dyDescent="0.25">
      <c r="D236" s="31"/>
    </row>
    <row r="237" spans="2:8" x14ac:dyDescent="0.25">
      <c r="D237" s="31"/>
    </row>
    <row r="238" spans="2:8" x14ac:dyDescent="0.25">
      <c r="D238" s="31"/>
    </row>
    <row r="239" spans="2:8" x14ac:dyDescent="0.25">
      <c r="D239" s="31"/>
    </row>
    <row r="240" spans="2:8" x14ac:dyDescent="0.25">
      <c r="D240" s="31"/>
    </row>
    <row r="241" spans="4:4" x14ac:dyDescent="0.25">
      <c r="D241" s="31"/>
    </row>
    <row r="242" spans="4:4" x14ac:dyDescent="0.25">
      <c r="D242" s="31"/>
    </row>
    <row r="243" spans="4:4" x14ac:dyDescent="0.25">
      <c r="D243" s="31"/>
    </row>
    <row r="244" spans="4:4" x14ac:dyDescent="0.25">
      <c r="D244" s="1"/>
    </row>
    <row r="245" spans="4:4" x14ac:dyDescent="0.25">
      <c r="D245" s="1"/>
    </row>
    <row r="246" spans="4:4" x14ac:dyDescent="0.25">
      <c r="D246" s="1"/>
    </row>
    <row r="247" spans="4:4" x14ac:dyDescent="0.25">
      <c r="D247" s="1"/>
    </row>
    <row r="248" spans="4:4" x14ac:dyDescent="0.25">
      <c r="D248" s="1"/>
    </row>
    <row r="249" spans="4:4" x14ac:dyDescent="0.25">
      <c r="D249" s="1"/>
    </row>
    <row r="250" spans="4:4" x14ac:dyDescent="0.25">
      <c r="D250" s="1"/>
    </row>
    <row r="251" spans="4:4" x14ac:dyDescent="0.25">
      <c r="D251" s="1"/>
    </row>
    <row r="252" spans="4:4" x14ac:dyDescent="0.25">
      <c r="D252" s="1"/>
    </row>
    <row r="253" spans="4:4" x14ac:dyDescent="0.25">
      <c r="D253" s="1"/>
    </row>
    <row r="254" spans="4:4" x14ac:dyDescent="0.25">
      <c r="D254" s="1"/>
    </row>
    <row r="255" spans="4:4" x14ac:dyDescent="0.25">
      <c r="D255" s="1"/>
    </row>
    <row r="256" spans="4:4" x14ac:dyDescent="0.25">
      <c r="D256" s="1"/>
    </row>
    <row r="257" spans="4:4" x14ac:dyDescent="0.25">
      <c r="D257" s="1"/>
    </row>
    <row r="258" spans="4:4" x14ac:dyDescent="0.25">
      <c r="D258" s="1"/>
    </row>
    <row r="259" spans="4:4" x14ac:dyDescent="0.25">
      <c r="D259" s="1"/>
    </row>
    <row r="260" spans="4:4" x14ac:dyDescent="0.25">
      <c r="D260" s="1"/>
    </row>
    <row r="261" spans="4:4" x14ac:dyDescent="0.25">
      <c r="D261" s="1"/>
    </row>
    <row r="262" spans="4:4" x14ac:dyDescent="0.25">
      <c r="D262" s="1"/>
    </row>
    <row r="263" spans="4:4" x14ac:dyDescent="0.25">
      <c r="D263" s="1"/>
    </row>
  </sheetData>
  <sheetProtection algorithmName="SHA-512" hashValue="Asbm1Zp3Sg7yFrmEGU4RobJkQGUcMPli1tMCTf21ebfRHee1unyGwv8Sc3fhANJ/4PXkGhGtzeoDn7SxlkqR0A==" saltValue="6FVA9T3yUXVBZRWz8ib1NQ==" spinCount="100000" sheet="1" objects="1" scenarios="1"/>
  <hyperlinks>
    <hyperlink ref="F190" r:id="rId1" display="mailto:dn@beyond90.com"/>
    <hyperlink ref="G190" r:id="rId2" display="mailto:dn@beyond90.com"/>
  </hyperlinks>
  <pageMargins left="0.7" right="0.7" top="0.75" bottom="0.75" header="0.3" footer="0.3"/>
  <pageSetup paperSize="9" orientation="portrait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A6E3443-55CC-475B-8288-C6A2BAB7CBA0}">
  <ds:schemaRefs>
    <ds:schemaRef ds:uri="http://schemas.microsoft.com/office/2006/documentManagement/types"/>
    <ds:schemaRef ds:uri="http://purl.org/dc/elements/1.1/"/>
    <ds:schemaRef ds:uri="http://www.w3.org/XML/1998/namespace"/>
    <ds:schemaRef ds:uri="80129174-c05c-43cc-8e32-21fcbdfe51bb"/>
    <ds:schemaRef ds:uri="http://purl.org/dc/dcmitype/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958b15ed-c521-4290-b073-2e98d4cc1d7f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5E590342-8B2C-4915-9EAD-99BC0817FCA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F4FACA6-175C-4E82-9786-8C10E92C073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V6</vt:lpstr>
      <vt:lpstr>Holds</vt:lpstr>
      <vt:lpstr>'V6'!Print_Area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Hutt Jenny</cp:lastModifiedBy>
  <cp:revision/>
  <dcterms:created xsi:type="dcterms:W3CDTF">2017-03-13T09:05:19Z</dcterms:created>
  <dcterms:modified xsi:type="dcterms:W3CDTF">2017-09-29T10:10:22Z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