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lung Low - Flood/ALL OTHER FOLDERS/Box Office/"/>
    </mc:Choice>
  </mc:AlternateContent>
  <bookViews>
    <workbookView xWindow="0" yWindow="0" windowWidth="20490" windowHeight="7530" activeTab="2"/>
  </bookViews>
  <sheets>
    <sheet name="Original" sheetId="1" r:id="rId1"/>
    <sheet name="JH" sheetId="2" r:id="rId2"/>
    <sheet name="Revised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3" l="1"/>
  <c r="R50" i="3"/>
  <c r="L63" i="3"/>
  <c r="R57" i="3"/>
  <c r="P43" i="3"/>
  <c r="N43" i="3"/>
  <c r="L43" i="3"/>
  <c r="J43" i="3"/>
  <c r="H43" i="3"/>
  <c r="F43" i="3"/>
  <c r="D43" i="3"/>
  <c r="L41" i="3"/>
  <c r="D41" i="3"/>
  <c r="R40" i="3"/>
  <c r="P39" i="3"/>
  <c r="P41" i="3" s="1"/>
  <c r="N39" i="3"/>
  <c r="N41" i="3" s="1"/>
  <c r="L39" i="3"/>
  <c r="J39" i="3"/>
  <c r="J41" i="3" s="1"/>
  <c r="H39" i="3"/>
  <c r="H41" i="3" s="1"/>
  <c r="F39" i="3"/>
  <c r="F41" i="3" s="1"/>
  <c r="D39" i="3"/>
  <c r="C39" i="3"/>
  <c r="R39" i="3" s="1"/>
  <c r="P33" i="3"/>
  <c r="H33" i="3"/>
  <c r="R32" i="3"/>
  <c r="P31" i="3"/>
  <c r="N31" i="3"/>
  <c r="N33" i="3" s="1"/>
  <c r="L31" i="3"/>
  <c r="L33" i="3" s="1"/>
  <c r="J31" i="3"/>
  <c r="J33" i="3" s="1"/>
  <c r="H31" i="3"/>
  <c r="F31" i="3"/>
  <c r="F33" i="3" s="1"/>
  <c r="D31" i="3"/>
  <c r="D33" i="3" s="1"/>
  <c r="C31" i="3"/>
  <c r="R31" i="3" s="1"/>
  <c r="L24" i="3"/>
  <c r="D24" i="3"/>
  <c r="R23" i="3"/>
  <c r="P22" i="3"/>
  <c r="P24" i="3" s="1"/>
  <c r="N22" i="3"/>
  <c r="N24" i="3" s="1"/>
  <c r="L22" i="3"/>
  <c r="J22" i="3"/>
  <c r="J24" i="3" s="1"/>
  <c r="H22" i="3"/>
  <c r="H24" i="3" s="1"/>
  <c r="F22" i="3"/>
  <c r="F24" i="3" s="1"/>
  <c r="D22" i="3"/>
  <c r="C22" i="3"/>
  <c r="R22" i="3" s="1"/>
  <c r="P16" i="3"/>
  <c r="H16" i="3"/>
  <c r="R15" i="3"/>
  <c r="P14" i="3"/>
  <c r="N14" i="3"/>
  <c r="N16" i="3" s="1"/>
  <c r="L14" i="3"/>
  <c r="L16" i="3" s="1"/>
  <c r="J14" i="3"/>
  <c r="J16" i="3" s="1"/>
  <c r="H14" i="3"/>
  <c r="F14" i="3"/>
  <c r="F16" i="3" s="1"/>
  <c r="D14" i="3"/>
  <c r="D16" i="3" s="1"/>
  <c r="R16" i="3" s="1"/>
  <c r="C14" i="3"/>
  <c r="R14" i="3" s="1"/>
  <c r="L8" i="3"/>
  <c r="D8" i="3"/>
  <c r="R8" i="3" s="1"/>
  <c r="R7" i="3"/>
  <c r="P6" i="3"/>
  <c r="P8" i="3" s="1"/>
  <c r="N6" i="3"/>
  <c r="N8" i="3" s="1"/>
  <c r="L6" i="3"/>
  <c r="J6" i="3"/>
  <c r="J8" i="3" s="1"/>
  <c r="J44" i="3" s="1"/>
  <c r="H6" i="3"/>
  <c r="H8" i="3" s="1"/>
  <c r="F6" i="3"/>
  <c r="F8" i="3" s="1"/>
  <c r="D6" i="3"/>
  <c r="C6" i="3"/>
  <c r="R6" i="3" s="1"/>
  <c r="R43" i="2"/>
  <c r="R40" i="2"/>
  <c r="R32" i="2"/>
  <c r="R23" i="2"/>
  <c r="R15" i="2"/>
  <c r="R7" i="2"/>
  <c r="P43" i="2"/>
  <c r="N43" i="2"/>
  <c r="L43" i="2"/>
  <c r="J43" i="2"/>
  <c r="H43" i="2"/>
  <c r="F43" i="2"/>
  <c r="D43" i="2"/>
  <c r="L63" i="2"/>
  <c r="R57" i="2"/>
  <c r="P41" i="2"/>
  <c r="P39" i="2"/>
  <c r="N39" i="2"/>
  <c r="N41" i="2" s="1"/>
  <c r="L39" i="2"/>
  <c r="L41" i="2" s="1"/>
  <c r="J39" i="2"/>
  <c r="J41" i="2" s="1"/>
  <c r="H39" i="2"/>
  <c r="H41" i="2" s="1"/>
  <c r="F39" i="2"/>
  <c r="F41" i="2" s="1"/>
  <c r="D39" i="2"/>
  <c r="D41" i="2" s="1"/>
  <c r="C39" i="2"/>
  <c r="D33" i="2"/>
  <c r="R33" i="2" s="1"/>
  <c r="P31" i="2"/>
  <c r="P33" i="2" s="1"/>
  <c r="N31" i="2"/>
  <c r="N33" i="2" s="1"/>
  <c r="L31" i="2"/>
  <c r="L33" i="2" s="1"/>
  <c r="J31" i="2"/>
  <c r="J33" i="2" s="1"/>
  <c r="H31" i="2"/>
  <c r="H33" i="2" s="1"/>
  <c r="F31" i="2"/>
  <c r="F33" i="2" s="1"/>
  <c r="D31" i="2"/>
  <c r="C31" i="2"/>
  <c r="P24" i="2"/>
  <c r="H24" i="2"/>
  <c r="P22" i="2"/>
  <c r="N22" i="2"/>
  <c r="N24" i="2" s="1"/>
  <c r="L22" i="2"/>
  <c r="L24" i="2" s="1"/>
  <c r="J22" i="2"/>
  <c r="J24" i="2" s="1"/>
  <c r="H22" i="2"/>
  <c r="F22" i="2"/>
  <c r="F24" i="2" s="1"/>
  <c r="D22" i="2"/>
  <c r="D24" i="2" s="1"/>
  <c r="R24" i="2" s="1"/>
  <c r="C22" i="2"/>
  <c r="P14" i="2"/>
  <c r="P16" i="2" s="1"/>
  <c r="N14" i="2"/>
  <c r="N16" i="2" s="1"/>
  <c r="L14" i="2"/>
  <c r="L16" i="2" s="1"/>
  <c r="J14" i="2"/>
  <c r="J16" i="2" s="1"/>
  <c r="H14" i="2"/>
  <c r="H16" i="2" s="1"/>
  <c r="F14" i="2"/>
  <c r="F16" i="2" s="1"/>
  <c r="D14" i="2"/>
  <c r="D16" i="2" s="1"/>
  <c r="R16" i="2" s="1"/>
  <c r="C14" i="2"/>
  <c r="P6" i="2"/>
  <c r="P8" i="2" s="1"/>
  <c r="N6" i="2"/>
  <c r="N8" i="2" s="1"/>
  <c r="N44" i="2" s="1"/>
  <c r="L6" i="2"/>
  <c r="L8" i="2" s="1"/>
  <c r="J6" i="2"/>
  <c r="J8" i="2" s="1"/>
  <c r="H6" i="2"/>
  <c r="H8" i="2" s="1"/>
  <c r="F6" i="2"/>
  <c r="F8" i="2" s="1"/>
  <c r="D6" i="2"/>
  <c r="D8" i="2" s="1"/>
  <c r="C6" i="2"/>
  <c r="R6" i="1"/>
  <c r="R22" i="1"/>
  <c r="R31" i="1"/>
  <c r="R39" i="1"/>
  <c r="R41" i="1"/>
  <c r="R40" i="1"/>
  <c r="R33" i="1"/>
  <c r="R32" i="1"/>
  <c r="R24" i="1"/>
  <c r="R23" i="1"/>
  <c r="P8" i="1"/>
  <c r="P16" i="1"/>
  <c r="R15" i="1"/>
  <c r="R8" i="1"/>
  <c r="R7" i="1"/>
  <c r="P6" i="1"/>
  <c r="P14" i="1"/>
  <c r="P22" i="1"/>
  <c r="P24" i="1" s="1"/>
  <c r="P31" i="1"/>
  <c r="P33" i="1"/>
  <c r="P39" i="1"/>
  <c r="P41" i="1" s="1"/>
  <c r="F8" i="1"/>
  <c r="F24" i="1"/>
  <c r="F33" i="1"/>
  <c r="F41" i="1"/>
  <c r="F39" i="1"/>
  <c r="F31" i="1"/>
  <c r="F22" i="1"/>
  <c r="F6" i="1"/>
  <c r="F14" i="1"/>
  <c r="F16" i="1" s="1"/>
  <c r="R50" i="1"/>
  <c r="L45" i="1"/>
  <c r="L44" i="1"/>
  <c r="L43" i="1"/>
  <c r="N6" i="1"/>
  <c r="L6" i="1"/>
  <c r="N14" i="1"/>
  <c r="N16" i="1" s="1"/>
  <c r="L14" i="1"/>
  <c r="N22" i="1"/>
  <c r="L22" i="1"/>
  <c r="N39" i="1"/>
  <c r="N31" i="1"/>
  <c r="L31" i="1"/>
  <c r="J31" i="1"/>
  <c r="J33" i="1" s="1"/>
  <c r="L39" i="1"/>
  <c r="J39" i="1"/>
  <c r="J22" i="1"/>
  <c r="J14" i="1"/>
  <c r="J6" i="1"/>
  <c r="H39" i="1"/>
  <c r="H41" i="1" s="1"/>
  <c r="H31" i="1"/>
  <c r="H33" i="1" s="1"/>
  <c r="H22" i="1"/>
  <c r="H24" i="1" s="1"/>
  <c r="J41" i="1"/>
  <c r="J24" i="1"/>
  <c r="J16" i="1"/>
  <c r="H14" i="1"/>
  <c r="H16" i="1" s="1"/>
  <c r="N41" i="1"/>
  <c r="N33" i="1"/>
  <c r="N24" i="1"/>
  <c r="N8" i="1"/>
  <c r="R33" i="3" l="1"/>
  <c r="R43" i="3"/>
  <c r="R41" i="3"/>
  <c r="F44" i="3"/>
  <c r="F45" i="3" s="1"/>
  <c r="N44" i="3"/>
  <c r="N45" i="3" s="1"/>
  <c r="L44" i="3"/>
  <c r="L45" i="3" s="1"/>
  <c r="L62" i="3"/>
  <c r="L64" i="3" s="1"/>
  <c r="J45" i="3"/>
  <c r="H44" i="3"/>
  <c r="H45" i="3" s="1"/>
  <c r="P44" i="3"/>
  <c r="P45" i="3" s="1"/>
  <c r="R24" i="3"/>
  <c r="D44" i="3"/>
  <c r="D45" i="3" s="1"/>
  <c r="L45" i="2"/>
  <c r="R41" i="2"/>
  <c r="L44" i="2"/>
  <c r="R22" i="2"/>
  <c r="R39" i="2"/>
  <c r="J44" i="2"/>
  <c r="J45" i="2" s="1"/>
  <c r="P44" i="2"/>
  <c r="P45" i="2" s="1"/>
  <c r="R8" i="2"/>
  <c r="R50" i="2" s="1"/>
  <c r="R31" i="2"/>
  <c r="N45" i="2"/>
  <c r="R6" i="2"/>
  <c r="D44" i="2"/>
  <c r="H44" i="2"/>
  <c r="H45" i="2" s="1"/>
  <c r="F44" i="2"/>
  <c r="R14" i="2"/>
  <c r="L62" i="2"/>
  <c r="L64" i="2" s="1"/>
  <c r="L41" i="1"/>
  <c r="L33" i="1"/>
  <c r="L24" i="1"/>
  <c r="L16" i="1"/>
  <c r="L8" i="1"/>
  <c r="J8" i="1"/>
  <c r="H8" i="1"/>
  <c r="H6" i="1"/>
  <c r="C39" i="1"/>
  <c r="C31" i="1"/>
  <c r="C22" i="1"/>
  <c r="C14" i="1"/>
  <c r="C6" i="1"/>
  <c r="D14" i="1"/>
  <c r="R14" i="1" s="1"/>
  <c r="R58" i="3" l="1"/>
  <c r="R45" i="3"/>
  <c r="D45" i="2"/>
  <c r="R45" i="2" s="1"/>
  <c r="R44" i="2"/>
  <c r="F45" i="2"/>
  <c r="R58" i="2"/>
  <c r="D16" i="1"/>
  <c r="R16" i="1" s="1"/>
  <c r="R43" i="1" s="1"/>
  <c r="R51" i="1" s="1"/>
  <c r="D39" i="1"/>
  <c r="D41" i="1" s="1"/>
  <c r="D31" i="1" l="1"/>
  <c r="D33" i="1" s="1"/>
  <c r="D24" i="1"/>
  <c r="D22" i="1"/>
  <c r="D6" i="1"/>
  <c r="D8" i="1" l="1"/>
</calcChain>
</file>

<file path=xl/comments1.xml><?xml version="1.0" encoding="utf-8"?>
<comments xmlns="http://schemas.openxmlformats.org/spreadsheetml/2006/main">
  <authors>
    <author>Atkinsonm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50 TAKEN FROM 76 COMMUNITY COMPS.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50 TAKEN FROM 76 COMMUNITY COMPS.</t>
        </r>
      </text>
    </comment>
  </commentList>
</comments>
</file>

<file path=xl/comments3.xml><?xml version="1.0" encoding="utf-8"?>
<comments xmlns="http://schemas.openxmlformats.org/spreadsheetml/2006/main">
  <authors>
    <author>Atkinsonm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50 TAKEN FROM 76 COMMUNITY COMPS.</t>
        </r>
      </text>
    </comment>
  </commentList>
</comments>
</file>

<file path=xl/sharedStrings.xml><?xml version="1.0" encoding="utf-8"?>
<sst xmlns="http://schemas.openxmlformats.org/spreadsheetml/2006/main" count="169" uniqueCount="35">
  <si>
    <t>Date [Happening]</t>
  </si>
  <si>
    <t>Start Time</t>
  </si>
  <si>
    <t>Sold</t>
  </si>
  <si>
    <t>Remaining</t>
  </si>
  <si>
    <t>Capacity</t>
  </si>
  <si>
    <t>Partnerships</t>
  </si>
  <si>
    <t>Total</t>
  </si>
  <si>
    <t>Press</t>
  </si>
  <si>
    <t>Access</t>
  </si>
  <si>
    <t>Community</t>
  </si>
  <si>
    <t>Names</t>
  </si>
  <si>
    <t>Total Available</t>
  </si>
  <si>
    <t>PRESS NIGHT</t>
  </si>
  <si>
    <t>Cian</t>
  </si>
  <si>
    <t>Comps</t>
  </si>
  <si>
    <t>Total Tickets</t>
  </si>
  <si>
    <t>Nick Allott</t>
  </si>
  <si>
    <t>Hull2017 Staff</t>
  </si>
  <si>
    <t xml:space="preserve">House of Townend </t>
  </si>
  <si>
    <t>Caravan</t>
  </si>
  <si>
    <t>Holds per night</t>
  </si>
  <si>
    <t>Total Remaining</t>
  </si>
  <si>
    <t>Vols</t>
  </si>
  <si>
    <t>Community Groups</t>
  </si>
  <si>
    <t>Total additional holds</t>
  </si>
  <si>
    <t>Total remaining</t>
  </si>
  <si>
    <t>Total held</t>
  </si>
  <si>
    <t>20 per night</t>
  </si>
  <si>
    <t>TBC</t>
  </si>
  <si>
    <t>Volunteers</t>
  </si>
  <si>
    <t>Rosie</t>
  </si>
  <si>
    <t>Board Member/Sameera and Adrian</t>
  </si>
  <si>
    <t>Total Comps Available</t>
  </si>
  <si>
    <t>Total Comps Remaining</t>
  </si>
  <si>
    <t>Total Comps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</si>
</sst>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5" xfId="0" applyBorder="1"/>
    <xf numFmtId="14" fontId="0" fillId="0" borderId="6" xfId="0" applyNumberFormat="1" applyBorder="1"/>
    <xf numFmtId="0" fontId="0" fillId="0" borderId="8" xfId="0" applyBorder="1"/>
    <xf numFmtId="0" fontId="0" fillId="0" borderId="3" xfId="0" applyBorder="1"/>
    <xf numFmtId="0" fontId="0" fillId="0" borderId="14" xfId="0" applyBorder="1"/>
    <xf numFmtId="0" fontId="0" fillId="0" borderId="6" xfId="0" applyBorder="1"/>
    <xf numFmtId="164" fontId="0" fillId="0" borderId="6" xfId="0" applyNumberFormat="1" applyBorder="1"/>
    <xf numFmtId="0" fontId="0" fillId="0" borderId="15" xfId="0" applyFill="1" applyBorder="1"/>
    <xf numFmtId="0" fontId="0" fillId="0" borderId="16" xfId="0" applyBorder="1"/>
    <xf numFmtId="0" fontId="0" fillId="0" borderId="0" xfId="0" applyBorder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15" xfId="0" applyBorder="1"/>
    <xf numFmtId="0" fontId="0" fillId="0" borderId="13" xfId="0" applyBorder="1"/>
    <xf numFmtId="14" fontId="0" fillId="0" borderId="15" xfId="0" applyNumberFormat="1" applyBorder="1"/>
    <xf numFmtId="0" fontId="0" fillId="0" borderId="22" xfId="0" applyBorder="1"/>
    <xf numFmtId="14" fontId="1" fillId="0" borderId="3" xfId="0" applyNumberFormat="1" applyFont="1" applyBorder="1"/>
    <xf numFmtId="0" fontId="0" fillId="6" borderId="7" xfId="0" applyFill="1" applyBorder="1"/>
    <xf numFmtId="14" fontId="1" fillId="2" borderId="6" xfId="0" applyNumberFormat="1" applyFont="1" applyFill="1" applyBorder="1"/>
    <xf numFmtId="14" fontId="1" fillId="6" borderId="10" xfId="0" applyNumberFormat="1" applyFont="1" applyFill="1" applyBorder="1"/>
    <xf numFmtId="164" fontId="0" fillId="0" borderId="15" xfId="0" applyNumberFormat="1" applyBorder="1"/>
    <xf numFmtId="0" fontId="1" fillId="0" borderId="0" xfId="0" applyFont="1" applyBorder="1"/>
    <xf numFmtId="0" fontId="0" fillId="0" borderId="0" xfId="0" applyFill="1" applyBorder="1"/>
    <xf numFmtId="164" fontId="1" fillId="0" borderId="13" xfId="0" applyNumberFormat="1" applyFont="1" applyBorder="1"/>
    <xf numFmtId="164" fontId="1" fillId="0" borderId="3" xfId="0" applyNumberFormat="1" applyFont="1" applyBorder="1"/>
    <xf numFmtId="20" fontId="0" fillId="0" borderId="5" xfId="0" applyNumberFormat="1" applyBorder="1"/>
    <xf numFmtId="20" fontId="0" fillId="0" borderId="8" xfId="0" applyNumberFormat="1" applyBorder="1"/>
    <xf numFmtId="20" fontId="0" fillId="0" borderId="16" xfId="0" applyNumberFormat="1" applyBorder="1"/>
    <xf numFmtId="20" fontId="0" fillId="2" borderId="8" xfId="0" applyNumberFormat="1" applyFill="1" applyBorder="1"/>
    <xf numFmtId="20" fontId="0" fillId="6" borderId="12" xfId="0" applyNumberFormat="1" applyFill="1" applyBorder="1"/>
    <xf numFmtId="20" fontId="0" fillId="0" borderId="14" xfId="0" applyNumberFormat="1" applyBorder="1"/>
    <xf numFmtId="0" fontId="1" fillId="5" borderId="23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3" borderId="25" xfId="0" applyFill="1" applyBorder="1"/>
    <xf numFmtId="0" fontId="0" fillId="6" borderId="27" xfId="0" applyFill="1" applyBorder="1"/>
    <xf numFmtId="0" fontId="0" fillId="0" borderId="28" xfId="0" applyBorder="1"/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8" xfId="0" applyFont="1" applyFill="1" applyBorder="1"/>
    <xf numFmtId="0" fontId="1" fillId="6" borderId="10" xfId="0" applyFont="1" applyFill="1" applyBorder="1"/>
    <xf numFmtId="0" fontId="1" fillId="6" borderId="12" xfId="0" applyFon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6" xfId="0" applyFill="1" applyBorder="1"/>
    <xf numFmtId="0" fontId="0" fillId="6" borderId="6" xfId="0" applyFill="1" applyBorder="1"/>
    <xf numFmtId="0" fontId="0" fillId="0" borderId="10" xfId="0" applyBorder="1"/>
    <xf numFmtId="0" fontId="0" fillId="0" borderId="12" xfId="0" applyBorder="1"/>
    <xf numFmtId="0" fontId="1" fillId="5" borderId="0" xfId="0" applyFont="1" applyFill="1" applyBorder="1" applyAlignment="1">
      <alignment horizontal="center" vertical="center"/>
    </xf>
    <xf numFmtId="0" fontId="0" fillId="0" borderId="9" xfId="0" applyBorder="1"/>
    <xf numFmtId="164" fontId="1" fillId="3" borderId="13" xfId="0" applyNumberFormat="1" applyFont="1" applyFill="1" applyBorder="1"/>
    <xf numFmtId="164" fontId="0" fillId="3" borderId="13" xfId="0" applyNumberFormat="1" applyFill="1" applyBorder="1"/>
    <xf numFmtId="164" fontId="0" fillId="3" borderId="15" xfId="0" applyNumberFormat="1" applyFill="1" applyBorder="1"/>
    <xf numFmtId="0" fontId="0" fillId="0" borderId="31" xfId="0" applyBorder="1"/>
    <xf numFmtId="0" fontId="0" fillId="0" borderId="29" xfId="0" applyBorder="1"/>
    <xf numFmtId="0" fontId="1" fillId="0" borderId="0" xfId="0" applyFont="1"/>
    <xf numFmtId="0" fontId="0" fillId="4" borderId="0" xfId="0" applyFill="1" applyBorder="1"/>
    <xf numFmtId="14" fontId="1" fillId="6" borderId="15" xfId="0" applyNumberFormat="1" applyFont="1" applyFill="1" applyBorder="1"/>
    <xf numFmtId="20" fontId="0" fillId="6" borderId="16" xfId="0" applyNumberFormat="1" applyFill="1" applyBorder="1"/>
    <xf numFmtId="0" fontId="0" fillId="6" borderId="26" xfId="0" applyFill="1" applyBorder="1"/>
    <xf numFmtId="0" fontId="1" fillId="6" borderId="15" xfId="0" applyFont="1" applyFill="1" applyBorder="1"/>
    <xf numFmtId="0" fontId="1" fillId="6" borderId="16" xfId="0" applyFont="1" applyFill="1" applyBorder="1"/>
    <xf numFmtId="0" fontId="0" fillId="4" borderId="33" xfId="0" applyFill="1" applyBorder="1"/>
    <xf numFmtId="14" fontId="1" fillId="4" borderId="34" xfId="0" applyNumberFormat="1" applyFont="1" applyFill="1" applyBorder="1"/>
    <xf numFmtId="20" fontId="0" fillId="4" borderId="33" xfId="0" applyNumberFormat="1" applyFill="1" applyBorder="1"/>
    <xf numFmtId="0" fontId="1" fillId="4" borderId="33" xfId="0" applyFont="1" applyFill="1" applyBorder="1"/>
    <xf numFmtId="0" fontId="0" fillId="0" borderId="35" xfId="0" applyBorder="1"/>
    <xf numFmtId="0" fontId="1" fillId="0" borderId="3" xfId="0" applyFont="1" applyBorder="1"/>
    <xf numFmtId="0" fontId="1" fillId="0" borderId="5" xfId="0" applyFont="1" applyBorder="1"/>
    <xf numFmtId="0" fontId="1" fillId="0" borderId="18" xfId="0" applyFont="1" applyBorder="1"/>
    <xf numFmtId="0" fontId="1" fillId="0" borderId="14" xfId="0" applyFont="1" applyBorder="1"/>
    <xf numFmtId="0" fontId="1" fillId="3" borderId="6" xfId="0" applyFont="1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1" fillId="6" borderId="22" xfId="0" applyFont="1" applyFill="1" applyBorder="1"/>
    <xf numFmtId="0" fontId="1" fillId="6" borderId="20" xfId="0" applyFont="1" applyFill="1" applyBorder="1"/>
    <xf numFmtId="0" fontId="0" fillId="0" borderId="20" xfId="0" applyBorder="1"/>
    <xf numFmtId="0" fontId="1" fillId="0" borderId="21" xfId="0" applyFont="1" applyBorder="1"/>
    <xf numFmtId="0" fontId="1" fillId="0" borderId="25" xfId="0" applyFont="1" applyBorder="1"/>
    <xf numFmtId="0" fontId="0" fillId="4" borderId="32" xfId="0" applyFill="1" applyBorder="1"/>
    <xf numFmtId="0" fontId="0" fillId="4" borderId="31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13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2" xfId="0" applyFont="1" applyBorder="1"/>
    <xf numFmtId="0" fontId="0" fillId="7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0" fillId="2" borderId="18" xfId="0" applyFill="1" applyBorder="1"/>
    <xf numFmtId="0" fontId="0" fillId="6" borderId="19" xfId="0" applyFill="1" applyBorder="1"/>
    <xf numFmtId="0" fontId="0" fillId="7" borderId="20" xfId="0" applyFill="1" applyBorder="1"/>
    <xf numFmtId="0" fontId="0" fillId="0" borderId="27" xfId="0" applyBorder="1"/>
    <xf numFmtId="0" fontId="0" fillId="3" borderId="4" xfId="0" applyFill="1" applyBorder="1"/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zoomScale="71" zoomScaleNormal="7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4" sqref="I44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16.8554687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1.85546875" customWidth="1"/>
    <col min="18" max="18" width="14.7109375" customWidth="1"/>
    <col min="19" max="19" width="24" customWidth="1"/>
  </cols>
  <sheetData>
    <row r="1" spans="1:22" ht="15.75" thickBot="1" x14ac:dyDescent="0.3">
      <c r="A1" s="11" t="s">
        <v>0</v>
      </c>
      <c r="B1" s="12" t="s">
        <v>1</v>
      </c>
      <c r="C1" s="36" t="s">
        <v>2</v>
      </c>
      <c r="D1" s="11" t="s">
        <v>14</v>
      </c>
      <c r="E1" s="12" t="s">
        <v>10</v>
      </c>
      <c r="F1" s="44" t="s">
        <v>7</v>
      </c>
      <c r="G1" s="12" t="s">
        <v>10</v>
      </c>
      <c r="H1" s="36" t="s">
        <v>5</v>
      </c>
      <c r="I1" s="43" t="s">
        <v>10</v>
      </c>
      <c r="J1" s="11" t="s">
        <v>8</v>
      </c>
      <c r="K1" s="13" t="s">
        <v>10</v>
      </c>
      <c r="L1" s="11" t="s">
        <v>9</v>
      </c>
      <c r="M1" s="12" t="s">
        <v>10</v>
      </c>
      <c r="N1" s="12" t="s">
        <v>17</v>
      </c>
      <c r="O1" s="12" t="s">
        <v>10</v>
      </c>
      <c r="P1" s="12" t="s">
        <v>29</v>
      </c>
      <c r="Q1" s="12" t="s">
        <v>10</v>
      </c>
      <c r="R1" s="36" t="s">
        <v>15</v>
      </c>
      <c r="S1" s="55" t="s">
        <v>4</v>
      </c>
    </row>
    <row r="2" spans="1:22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28</v>
      </c>
      <c r="J2" s="4"/>
      <c r="K2" s="14"/>
      <c r="L2" s="4">
        <v>29</v>
      </c>
      <c r="M2" s="14" t="s">
        <v>19</v>
      </c>
      <c r="N2" s="4"/>
      <c r="O2" s="14"/>
      <c r="P2" s="4"/>
      <c r="Q2" s="1"/>
      <c r="R2" s="60"/>
    </row>
    <row r="3" spans="1:22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/>
      <c r="M3" s="15"/>
      <c r="N3" s="6"/>
      <c r="O3" s="15"/>
      <c r="P3" s="6"/>
      <c r="Q3" s="3"/>
      <c r="R3" s="60"/>
    </row>
    <row r="4" spans="1:22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2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2" x14ac:dyDescent="0.25">
      <c r="A6" s="21" t="s">
        <v>6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0</v>
      </c>
      <c r="K6" s="76"/>
      <c r="L6" s="74">
        <f>SUM(L2:L5)</f>
        <v>29</v>
      </c>
      <c r="M6" s="84"/>
      <c r="N6" s="91">
        <f>SUM(N2:N5)</f>
        <v>0</v>
      </c>
      <c r="O6" s="84"/>
      <c r="P6" s="91">
        <f>SUM(P2:P5)</f>
        <v>0</v>
      </c>
      <c r="Q6" s="77"/>
      <c r="R6" s="92">
        <f>SUM(C6:Q6)</f>
        <v>344</v>
      </c>
      <c r="S6" s="26">
        <v>450</v>
      </c>
      <c r="T6" s="10"/>
      <c r="U6" s="10"/>
      <c r="V6" s="10"/>
    </row>
    <row r="7" spans="1:22" x14ac:dyDescent="0.25">
      <c r="A7" s="23" t="s">
        <v>11</v>
      </c>
      <c r="B7" s="33"/>
      <c r="C7" s="40"/>
      <c r="D7" s="45">
        <v>15</v>
      </c>
      <c r="E7" s="46"/>
      <c r="F7" s="45"/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/>
      <c r="Q7" s="80"/>
      <c r="R7" s="93">
        <f>SUM(D7:Q7)</f>
        <v>235</v>
      </c>
      <c r="S7" s="10"/>
      <c r="T7" s="10"/>
      <c r="U7" s="10"/>
      <c r="V7" s="10"/>
    </row>
    <row r="8" spans="1:22" ht="15.75" thickBot="1" x14ac:dyDescent="0.3">
      <c r="A8" s="64" t="s">
        <v>3</v>
      </c>
      <c r="B8" s="65"/>
      <c r="C8" s="66"/>
      <c r="D8" s="67">
        <f>D7-D6</f>
        <v>15</v>
      </c>
      <c r="E8" s="68"/>
      <c r="F8" s="47">
        <f>F7-F6</f>
        <v>0</v>
      </c>
      <c r="G8" s="68"/>
      <c r="H8" s="67">
        <f>H7-H6</f>
        <v>0</v>
      </c>
      <c r="I8" s="68"/>
      <c r="J8" s="67">
        <f>J7-J6</f>
        <v>10</v>
      </c>
      <c r="K8" s="81"/>
      <c r="L8" s="67">
        <f>L7-L6</f>
        <v>71</v>
      </c>
      <c r="M8" s="81"/>
      <c r="N8" s="47">
        <f>N7-N6</f>
        <v>10</v>
      </c>
      <c r="O8" s="82"/>
      <c r="P8" s="47">
        <f>P7-P6</f>
        <v>0</v>
      </c>
      <c r="Q8" s="48"/>
      <c r="R8" s="94">
        <f>SUM(D8:Q8)</f>
        <v>106</v>
      </c>
      <c r="S8" s="10"/>
      <c r="T8" s="10"/>
      <c r="U8" s="10"/>
      <c r="V8" s="10"/>
    </row>
    <row r="9" spans="1:22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/>
      <c r="R9" s="86"/>
      <c r="S9" s="10"/>
      <c r="T9" s="10"/>
      <c r="U9" s="10"/>
      <c r="V9" s="10"/>
    </row>
    <row r="10" spans="1:22" x14ac:dyDescent="0.25">
      <c r="A10" s="57">
        <v>42837</v>
      </c>
      <c r="B10" s="35">
        <v>0.83333333333333337</v>
      </c>
      <c r="C10" s="42">
        <v>300</v>
      </c>
      <c r="D10" s="18">
        <v>25</v>
      </c>
      <c r="E10" s="5" t="s">
        <v>13</v>
      </c>
      <c r="F10" s="18">
        <v>49</v>
      </c>
      <c r="G10" s="5" t="s">
        <v>7</v>
      </c>
      <c r="H10" s="18">
        <v>2</v>
      </c>
      <c r="I10" s="5" t="s">
        <v>18</v>
      </c>
      <c r="J10" s="18"/>
      <c r="K10" s="16"/>
      <c r="L10" s="18">
        <v>0</v>
      </c>
      <c r="M10" s="16"/>
      <c r="N10" s="4"/>
      <c r="O10" s="14"/>
      <c r="P10" s="4"/>
      <c r="Q10" s="1"/>
      <c r="R10" s="60"/>
      <c r="S10" s="10"/>
      <c r="T10" s="10"/>
      <c r="U10" s="10"/>
      <c r="V10" s="10"/>
    </row>
    <row r="11" spans="1:22" x14ac:dyDescent="0.25">
      <c r="A11" s="57" t="s">
        <v>12</v>
      </c>
      <c r="B11" s="35"/>
      <c r="C11" s="42"/>
      <c r="D11" s="18">
        <v>2</v>
      </c>
      <c r="E11" s="5" t="s">
        <v>16</v>
      </c>
      <c r="F11" s="18"/>
      <c r="G11" s="5"/>
      <c r="H11" s="18"/>
      <c r="I11" s="5"/>
      <c r="J11" s="18"/>
      <c r="K11" s="16"/>
      <c r="L11" s="6"/>
      <c r="M11" s="15"/>
      <c r="N11" s="6"/>
      <c r="O11" s="15"/>
      <c r="P11" s="6"/>
      <c r="Q11" s="3"/>
      <c r="R11" s="60"/>
      <c r="S11" s="10"/>
      <c r="T11" s="10"/>
      <c r="U11" s="10"/>
      <c r="V11" s="10"/>
    </row>
    <row r="12" spans="1:22" x14ac:dyDescent="0.25">
      <c r="A12" s="58"/>
      <c r="B12" s="35"/>
      <c r="C12" s="42"/>
      <c r="D12" s="18">
        <v>2</v>
      </c>
      <c r="E12" s="5" t="s">
        <v>30</v>
      </c>
      <c r="F12" s="18"/>
      <c r="G12" s="5"/>
      <c r="H12" s="18"/>
      <c r="I12" s="5"/>
      <c r="J12" s="18"/>
      <c r="K12" s="16"/>
      <c r="L12" s="6"/>
      <c r="M12" s="15"/>
      <c r="N12" s="6"/>
      <c r="O12" s="15"/>
      <c r="P12" s="6"/>
      <c r="Q12" s="3"/>
      <c r="R12" s="60"/>
      <c r="S12" s="10"/>
      <c r="T12" s="10"/>
      <c r="U12" s="10"/>
      <c r="V12" s="10"/>
    </row>
    <row r="13" spans="1:22" ht="15.75" thickBot="1" x14ac:dyDescent="0.3">
      <c r="A13" s="59"/>
      <c r="B13" s="32"/>
      <c r="C13" s="39"/>
      <c r="D13" s="17">
        <v>2</v>
      </c>
      <c r="E13" s="9" t="s">
        <v>31</v>
      </c>
      <c r="F13" s="17"/>
      <c r="G13" s="9"/>
      <c r="H13" s="17"/>
      <c r="I13" s="9"/>
      <c r="J13" s="17"/>
      <c r="K13" s="20"/>
      <c r="L13" s="53"/>
      <c r="M13" s="83"/>
      <c r="N13" s="53"/>
      <c r="O13" s="83"/>
      <c r="P13" s="53"/>
      <c r="Q13" s="54"/>
      <c r="R13" s="60"/>
      <c r="S13" s="10"/>
      <c r="T13" s="10"/>
      <c r="U13" s="10"/>
      <c r="V13" s="10"/>
    </row>
    <row r="14" spans="1:22" x14ac:dyDescent="0.25">
      <c r="A14" s="21" t="s">
        <v>6</v>
      </c>
      <c r="B14" s="30"/>
      <c r="C14" s="37">
        <f>SUM(C10:C13)</f>
        <v>300</v>
      </c>
      <c r="D14" s="74">
        <f>SUM(D10:D13)</f>
        <v>31</v>
      </c>
      <c r="E14" s="75"/>
      <c r="F14" s="74">
        <f>SUM(F10:F13)</f>
        <v>49</v>
      </c>
      <c r="G14" s="75"/>
      <c r="H14" s="74">
        <f>SUM(H10:H13)</f>
        <v>2</v>
      </c>
      <c r="I14" s="75"/>
      <c r="J14" s="74">
        <f>SUM(J10:J13)</f>
        <v>0</v>
      </c>
      <c r="K14" s="76"/>
      <c r="L14" s="74">
        <f>SUM(L10:L13)</f>
        <v>0</v>
      </c>
      <c r="M14" s="84"/>
      <c r="N14" s="91">
        <f>SUM(N10:N13)</f>
        <v>0</v>
      </c>
      <c r="O14" s="84"/>
      <c r="P14" s="91">
        <f>SUM(P10:P13)</f>
        <v>0</v>
      </c>
      <c r="Q14" s="77"/>
      <c r="R14" s="92">
        <f>SUM(C14:Q14)</f>
        <v>382</v>
      </c>
      <c r="S14" s="26">
        <v>450</v>
      </c>
      <c r="T14" s="10"/>
      <c r="U14" s="10"/>
      <c r="V14" s="10"/>
    </row>
    <row r="15" spans="1:22" x14ac:dyDescent="0.25">
      <c r="A15" s="23" t="s">
        <v>11</v>
      </c>
      <c r="B15" s="33"/>
      <c r="C15" s="40"/>
      <c r="D15" s="45">
        <v>27</v>
      </c>
      <c r="E15" s="46"/>
      <c r="F15" s="45">
        <v>49</v>
      </c>
      <c r="G15" s="46"/>
      <c r="H15" s="45">
        <v>15</v>
      </c>
      <c r="I15" s="46"/>
      <c r="J15" s="78">
        <v>10</v>
      </c>
      <c r="K15" s="79"/>
      <c r="L15" s="45">
        <v>0</v>
      </c>
      <c r="M15" s="79"/>
      <c r="N15" s="78">
        <v>10</v>
      </c>
      <c r="O15" s="79"/>
      <c r="P15" s="78"/>
      <c r="Q15" s="80"/>
      <c r="R15" s="93">
        <f>SUM(D15:Q15)</f>
        <v>111</v>
      </c>
      <c r="S15" s="10"/>
      <c r="T15" s="10"/>
      <c r="U15" s="10"/>
      <c r="V15" s="10"/>
    </row>
    <row r="16" spans="1:22" ht="15.75" thickBot="1" x14ac:dyDescent="0.3">
      <c r="A16" s="64" t="s">
        <v>3</v>
      </c>
      <c r="B16" s="65"/>
      <c r="C16" s="66"/>
      <c r="D16" s="67">
        <f>D15-D14</f>
        <v>-4</v>
      </c>
      <c r="E16" s="68"/>
      <c r="F16" s="47">
        <f>F15-F14</f>
        <v>0</v>
      </c>
      <c r="G16" s="68"/>
      <c r="H16" s="67">
        <f>H15-H14</f>
        <v>13</v>
      </c>
      <c r="I16" s="68"/>
      <c r="J16" s="67">
        <f>J15-J14</f>
        <v>10</v>
      </c>
      <c r="K16" s="81"/>
      <c r="L16" s="67">
        <f>L15-L14</f>
        <v>0</v>
      </c>
      <c r="M16" s="81"/>
      <c r="N16" s="47">
        <f>N15-N14</f>
        <v>10</v>
      </c>
      <c r="O16" s="82"/>
      <c r="P16" s="47">
        <f>P15-P14</f>
        <v>0</v>
      </c>
      <c r="Q16" s="48"/>
      <c r="R16" s="94">
        <f>SUM(D16:Q16)</f>
        <v>29</v>
      </c>
      <c r="S16" s="27"/>
      <c r="T16" s="10"/>
      <c r="U16" s="10"/>
      <c r="V16" s="10"/>
    </row>
    <row r="17" spans="1:22" ht="15.75" thickBot="1" x14ac:dyDescent="0.3">
      <c r="A17" s="70"/>
      <c r="B17" s="71"/>
      <c r="C17" s="69"/>
      <c r="D17" s="69"/>
      <c r="E17" s="69"/>
      <c r="F17" s="69"/>
      <c r="G17" s="69"/>
      <c r="H17" s="72"/>
      <c r="I17" s="72"/>
      <c r="J17" s="69"/>
      <c r="K17" s="69"/>
      <c r="L17" s="69"/>
      <c r="M17" s="69"/>
      <c r="N17" s="63"/>
      <c r="O17" s="63"/>
      <c r="P17" s="63"/>
      <c r="Q17" s="63"/>
      <c r="R17" s="86"/>
      <c r="S17" s="27"/>
      <c r="T17" s="10"/>
      <c r="U17" s="10"/>
      <c r="V17" s="10"/>
    </row>
    <row r="18" spans="1:22" x14ac:dyDescent="0.25">
      <c r="A18" s="28">
        <v>42838</v>
      </c>
      <c r="B18" s="35">
        <v>0.83333333333333337</v>
      </c>
      <c r="C18" s="42">
        <v>300</v>
      </c>
      <c r="D18" s="18"/>
      <c r="E18" s="5"/>
      <c r="F18" s="18"/>
      <c r="G18" s="5"/>
      <c r="H18" s="18"/>
      <c r="I18" s="5"/>
      <c r="J18" s="18"/>
      <c r="K18" s="16"/>
      <c r="L18" s="18">
        <v>33</v>
      </c>
      <c r="M18" s="16" t="s">
        <v>19</v>
      </c>
      <c r="N18" s="4"/>
      <c r="O18" s="14"/>
      <c r="P18" s="4"/>
      <c r="Q18" s="1"/>
      <c r="R18" s="60"/>
      <c r="S18" s="10"/>
      <c r="T18" s="10"/>
      <c r="U18" s="10"/>
      <c r="V18" s="10"/>
    </row>
    <row r="19" spans="1:22" x14ac:dyDescent="0.25">
      <c r="A19" s="7"/>
      <c r="B19" s="31"/>
      <c r="C19" s="38"/>
      <c r="D19" s="6"/>
      <c r="E19" s="3"/>
      <c r="F19" s="6"/>
      <c r="G19" s="3"/>
      <c r="H19" s="49"/>
      <c r="I19" s="50"/>
      <c r="J19" s="6"/>
      <c r="K19" s="15"/>
      <c r="L19" s="6"/>
      <c r="M19" s="15"/>
      <c r="N19" s="6"/>
      <c r="O19" s="15"/>
      <c r="P19" s="6"/>
      <c r="Q19" s="3"/>
      <c r="R19" s="60"/>
      <c r="S19" s="10"/>
      <c r="T19" s="10"/>
      <c r="U19" s="10"/>
      <c r="V19" s="10"/>
    </row>
    <row r="20" spans="1:22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/>
      <c r="M20" s="15"/>
      <c r="N20" s="6"/>
      <c r="O20" s="15"/>
      <c r="P20" s="6"/>
      <c r="Q20" s="3"/>
      <c r="R20" s="60"/>
      <c r="S20" s="10"/>
      <c r="T20" s="10"/>
      <c r="U20" s="10"/>
      <c r="V20" s="10"/>
    </row>
    <row r="21" spans="1:22" ht="15.75" thickBot="1" x14ac:dyDescent="0.3">
      <c r="A21" s="25"/>
      <c r="B21" s="32"/>
      <c r="C21" s="39"/>
      <c r="D21" s="17"/>
      <c r="E21" s="9"/>
      <c r="F21" s="17"/>
      <c r="G21" s="9"/>
      <c r="H21" s="8"/>
      <c r="I21" s="51"/>
      <c r="J21" s="17"/>
      <c r="K21" s="20"/>
      <c r="L21" s="53"/>
      <c r="M21" s="83"/>
      <c r="N21" s="17"/>
      <c r="O21" s="20"/>
      <c r="P21" s="53"/>
      <c r="Q21" s="54"/>
      <c r="R21" s="60"/>
      <c r="S21" s="10"/>
      <c r="T21" s="10"/>
      <c r="U21" s="10"/>
      <c r="V21" s="10"/>
    </row>
    <row r="22" spans="1:22" x14ac:dyDescent="0.25">
      <c r="A22" s="21" t="s">
        <v>6</v>
      </c>
      <c r="B22" s="30"/>
      <c r="C22" s="37">
        <f>SUM(C18:C21)</f>
        <v>300</v>
      </c>
      <c r="D22" s="74">
        <f>SUM(D18:D21)</f>
        <v>0</v>
      </c>
      <c r="E22" s="75"/>
      <c r="F22" s="74">
        <f>SUM(F18:F21)</f>
        <v>0</v>
      </c>
      <c r="G22" s="75"/>
      <c r="H22" s="74">
        <f>SUM(H18:H21)</f>
        <v>0</v>
      </c>
      <c r="I22" s="75"/>
      <c r="J22" s="74">
        <f>SUM(J18:J21)</f>
        <v>0</v>
      </c>
      <c r="K22" s="76"/>
      <c r="L22" s="74">
        <f>SUM(L18:L21)</f>
        <v>33</v>
      </c>
      <c r="M22" s="76"/>
      <c r="N22" s="74">
        <f>SUM(N18:N21)</f>
        <v>0</v>
      </c>
      <c r="O22" s="76"/>
      <c r="P22" s="91">
        <f>SUM(P18:P21)</f>
        <v>0</v>
      </c>
      <c r="Q22" s="77"/>
      <c r="R22" s="92">
        <f>SUM(C22:Q22)</f>
        <v>333</v>
      </c>
      <c r="S22" s="62">
        <v>450</v>
      </c>
    </row>
    <row r="23" spans="1:22" x14ac:dyDescent="0.25">
      <c r="A23" s="23" t="s">
        <v>11</v>
      </c>
      <c r="B23" s="33"/>
      <c r="C23" s="40"/>
      <c r="D23" s="45">
        <v>15</v>
      </c>
      <c r="E23" s="46"/>
      <c r="F23" s="45"/>
      <c r="G23" s="46"/>
      <c r="H23" s="45">
        <v>15</v>
      </c>
      <c r="I23" s="46"/>
      <c r="J23" s="78">
        <v>10</v>
      </c>
      <c r="K23" s="79"/>
      <c r="L23" s="45">
        <v>100</v>
      </c>
      <c r="M23" s="79"/>
      <c r="N23" s="78">
        <v>10</v>
      </c>
      <c r="O23" s="79"/>
      <c r="P23" s="78">
        <v>0</v>
      </c>
      <c r="Q23" s="80"/>
      <c r="R23" s="93">
        <f>SUM(D23:Q23)</f>
        <v>150</v>
      </c>
    </row>
    <row r="24" spans="1:22" ht="15.75" thickBot="1" x14ac:dyDescent="0.3">
      <c r="A24" s="64" t="s">
        <v>3</v>
      </c>
      <c r="B24" s="65"/>
      <c r="C24" s="66"/>
      <c r="D24" s="67">
        <f>D23-D22</f>
        <v>15</v>
      </c>
      <c r="E24" s="68"/>
      <c r="F24" s="47">
        <f>F23-F22</f>
        <v>0</v>
      </c>
      <c r="G24" s="68"/>
      <c r="H24" s="67">
        <f>H23-H22</f>
        <v>15</v>
      </c>
      <c r="I24" s="68"/>
      <c r="J24" s="67">
        <f>J23-J22</f>
        <v>10</v>
      </c>
      <c r="K24" s="81"/>
      <c r="L24" s="67">
        <f>L23-L22</f>
        <v>67</v>
      </c>
      <c r="M24" s="81"/>
      <c r="N24" s="47">
        <f>N23-N22</f>
        <v>10</v>
      </c>
      <c r="O24" s="82"/>
      <c r="P24" s="47">
        <f>P23-P22</f>
        <v>0</v>
      </c>
      <c r="Q24" s="48"/>
      <c r="R24" s="94">
        <f>SUM(D24:Q24)</f>
        <v>117</v>
      </c>
      <c r="S24" s="10"/>
    </row>
    <row r="25" spans="1:22" ht="15.75" thickBot="1" x14ac:dyDescent="0.3">
      <c r="A25" s="70"/>
      <c r="B25" s="71"/>
      <c r="C25" s="69"/>
      <c r="D25" s="69"/>
      <c r="E25" s="69"/>
      <c r="F25" s="69"/>
      <c r="G25" s="69"/>
      <c r="H25" s="72"/>
      <c r="I25" s="72"/>
      <c r="J25" s="69"/>
      <c r="K25" s="69"/>
      <c r="L25" s="69"/>
      <c r="M25" s="69"/>
      <c r="N25" s="63"/>
      <c r="O25" s="63"/>
      <c r="P25" s="63"/>
      <c r="Q25" s="63"/>
      <c r="R25" s="86"/>
      <c r="S25" s="10"/>
    </row>
    <row r="26" spans="1:22" x14ac:dyDescent="0.25">
      <c r="A26" s="28">
        <v>42839</v>
      </c>
      <c r="B26" s="35">
        <v>0.83333333333333337</v>
      </c>
      <c r="C26" s="42">
        <v>300</v>
      </c>
      <c r="D26" s="18"/>
      <c r="E26" s="5"/>
      <c r="F26" s="18"/>
      <c r="G26" s="5"/>
      <c r="H26" s="18"/>
      <c r="I26" s="5"/>
      <c r="J26" s="18"/>
      <c r="K26" s="16"/>
      <c r="L26" s="18">
        <v>34</v>
      </c>
      <c r="M26" s="16" t="s">
        <v>19</v>
      </c>
      <c r="N26" s="4"/>
      <c r="O26" s="14"/>
      <c r="P26" s="4"/>
      <c r="Q26" s="1"/>
      <c r="R26" s="60"/>
      <c r="S26" s="10"/>
    </row>
    <row r="27" spans="1:22" x14ac:dyDescent="0.25">
      <c r="A27" s="7"/>
      <c r="B27" s="31"/>
      <c r="C27" s="38"/>
      <c r="D27" s="6"/>
      <c r="E27" s="3"/>
      <c r="F27" s="6"/>
      <c r="G27" s="3"/>
      <c r="H27" s="6"/>
      <c r="I27" s="3"/>
      <c r="J27" s="6"/>
      <c r="K27" s="15"/>
      <c r="L27" s="6"/>
      <c r="M27" s="15"/>
      <c r="N27" s="6"/>
      <c r="O27" s="15"/>
      <c r="P27" s="6"/>
      <c r="Q27" s="3"/>
      <c r="R27" s="60"/>
      <c r="S27" s="10"/>
    </row>
    <row r="28" spans="1:22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/>
      <c r="M28" s="15"/>
      <c r="N28" s="6"/>
      <c r="O28" s="15"/>
      <c r="P28" s="6"/>
      <c r="Q28" s="3"/>
      <c r="R28" s="60"/>
      <c r="S28" s="10"/>
    </row>
    <row r="29" spans="1:22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2" ht="15.75" thickBot="1" x14ac:dyDescent="0.3">
      <c r="A30" s="25"/>
      <c r="B30" s="32"/>
      <c r="C30" s="39"/>
      <c r="D30" s="17"/>
      <c r="E30" s="9"/>
      <c r="F30" s="17"/>
      <c r="G30" s="9"/>
      <c r="H30" s="17"/>
      <c r="I30" s="9"/>
      <c r="J30" s="17"/>
      <c r="K30" s="20"/>
      <c r="L30" s="53"/>
      <c r="M30" s="83"/>
      <c r="N30" s="17"/>
      <c r="O30" s="20"/>
      <c r="P30" s="53"/>
      <c r="Q30" s="54"/>
      <c r="R30" s="60"/>
      <c r="S30" s="10"/>
    </row>
    <row r="31" spans="1:22" x14ac:dyDescent="0.25">
      <c r="A31" s="21" t="s">
        <v>6</v>
      </c>
      <c r="B31" s="30"/>
      <c r="C31" s="37">
        <f>SUM(C26:C30)</f>
        <v>300</v>
      </c>
      <c r="D31" s="74">
        <f>SUM(D27:D30)</f>
        <v>0</v>
      </c>
      <c r="E31" s="75"/>
      <c r="F31" s="74">
        <f>SUM(F26:F30)</f>
        <v>0</v>
      </c>
      <c r="G31" s="75"/>
      <c r="H31" s="74">
        <f>SUM(H26:H30)</f>
        <v>0</v>
      </c>
      <c r="I31" s="75"/>
      <c r="J31" s="74">
        <f>SUM(J26:J30)</f>
        <v>0</v>
      </c>
      <c r="K31" s="76"/>
      <c r="L31" s="74">
        <f>SUM(L26:L30)</f>
        <v>34</v>
      </c>
      <c r="M31" s="76"/>
      <c r="N31" s="74">
        <f>SUM(N26:N30)</f>
        <v>0</v>
      </c>
      <c r="O31" s="76"/>
      <c r="P31" s="91">
        <f>SUM(P26:P30)</f>
        <v>0</v>
      </c>
      <c r="Q31" s="77"/>
      <c r="R31" s="92">
        <f>SUM(C31:Q31)</f>
        <v>334</v>
      </c>
      <c r="S31" s="26">
        <v>450</v>
      </c>
    </row>
    <row r="32" spans="1:22" x14ac:dyDescent="0.25">
      <c r="A32" s="23" t="s">
        <v>11</v>
      </c>
      <c r="B32" s="33"/>
      <c r="C32" s="40"/>
      <c r="D32" s="45">
        <v>15</v>
      </c>
      <c r="E32" s="46"/>
      <c r="F32" s="45"/>
      <c r="G32" s="46"/>
      <c r="H32" s="45">
        <v>15</v>
      </c>
      <c r="I32" s="46"/>
      <c r="J32" s="78">
        <v>10</v>
      </c>
      <c r="K32" s="79"/>
      <c r="L32" s="45">
        <v>100</v>
      </c>
      <c r="M32" s="79"/>
      <c r="N32" s="78">
        <v>10</v>
      </c>
      <c r="O32" s="79"/>
      <c r="P32" s="78">
        <v>0</v>
      </c>
      <c r="Q32" s="80"/>
      <c r="R32" s="93">
        <f>SUM(D32:Q32)</f>
        <v>150</v>
      </c>
      <c r="S32" s="10"/>
    </row>
    <row r="33" spans="1:19" ht="15.75" thickBot="1" x14ac:dyDescent="0.3">
      <c r="A33" s="64" t="s">
        <v>3</v>
      </c>
      <c r="B33" s="65"/>
      <c r="C33" s="66"/>
      <c r="D33" s="67">
        <f>D32-D31</f>
        <v>15</v>
      </c>
      <c r="E33" s="68"/>
      <c r="F33" s="47">
        <f>F32-F31</f>
        <v>0</v>
      </c>
      <c r="G33" s="68"/>
      <c r="H33" s="67">
        <f>H32-H31</f>
        <v>15</v>
      </c>
      <c r="I33" s="68"/>
      <c r="J33" s="67">
        <f>J32-J31</f>
        <v>10</v>
      </c>
      <c r="K33" s="81"/>
      <c r="L33" s="67">
        <f>L32-L31</f>
        <v>66</v>
      </c>
      <c r="M33" s="81"/>
      <c r="N33" s="47">
        <f>N32-N31</f>
        <v>10</v>
      </c>
      <c r="O33" s="82"/>
      <c r="P33" s="47">
        <f>P32-P31</f>
        <v>0</v>
      </c>
      <c r="Q33" s="48"/>
      <c r="R33" s="94">
        <f>SUM(D33:Q33)</f>
        <v>116</v>
      </c>
      <c r="S33" s="10"/>
    </row>
    <row r="34" spans="1:19" ht="15.75" thickBot="1" x14ac:dyDescent="0.3">
      <c r="A34" s="70"/>
      <c r="B34" s="71"/>
      <c r="C34" s="69"/>
      <c r="D34" s="69"/>
      <c r="E34" s="69"/>
      <c r="F34" s="69"/>
      <c r="G34" s="69"/>
      <c r="H34" s="72"/>
      <c r="I34" s="72"/>
      <c r="J34" s="69"/>
      <c r="K34" s="69"/>
      <c r="L34" s="69"/>
      <c r="M34" s="69"/>
      <c r="N34" s="63"/>
      <c r="O34" s="63"/>
      <c r="P34" s="63"/>
      <c r="Q34" s="63"/>
      <c r="R34" s="87"/>
      <c r="S34" s="10"/>
    </row>
    <row r="35" spans="1:19" x14ac:dyDescent="0.25">
      <c r="A35" s="28">
        <v>42840</v>
      </c>
      <c r="B35" s="35">
        <v>0.83333333333333337</v>
      </c>
      <c r="C35" s="42">
        <v>300</v>
      </c>
      <c r="D35" s="18"/>
      <c r="E35" s="5"/>
      <c r="F35" s="18"/>
      <c r="G35" s="5"/>
      <c r="H35" s="18"/>
      <c r="I35" s="5"/>
      <c r="J35" s="18"/>
      <c r="K35" s="16"/>
      <c r="L35" s="18">
        <v>26</v>
      </c>
      <c r="M35" s="16" t="s">
        <v>19</v>
      </c>
      <c r="N35" s="4"/>
      <c r="O35" s="14"/>
      <c r="P35" s="4"/>
      <c r="Q35" s="1"/>
      <c r="R35" s="61"/>
    </row>
    <row r="36" spans="1:19" x14ac:dyDescent="0.25">
      <c r="A36" s="7"/>
      <c r="B36" s="31"/>
      <c r="C36" s="38"/>
      <c r="D36" s="6"/>
      <c r="E36" s="3"/>
      <c r="F36" s="6"/>
      <c r="G36" s="3"/>
      <c r="H36" s="6"/>
      <c r="I36" s="3"/>
      <c r="J36" s="6"/>
      <c r="K36" s="15"/>
      <c r="L36" s="6"/>
      <c r="M36" s="15"/>
      <c r="N36" s="6"/>
      <c r="O36" s="15"/>
      <c r="P36" s="6"/>
      <c r="Q36" s="3"/>
      <c r="R36" s="60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/>
      <c r="M37" s="15"/>
      <c r="N37" s="6"/>
      <c r="O37" s="15"/>
      <c r="P37" s="6"/>
      <c r="Q37" s="3"/>
      <c r="R37" s="60"/>
    </row>
    <row r="38" spans="1:19" ht="15.75" thickBot="1" x14ac:dyDescent="0.3">
      <c r="A38" s="25"/>
      <c r="B38" s="32"/>
      <c r="C38" s="39"/>
      <c r="D38" s="17"/>
      <c r="E38" s="9"/>
      <c r="F38" s="17"/>
      <c r="G38" s="9"/>
      <c r="H38" s="17"/>
      <c r="I38" s="9"/>
      <c r="J38" s="17"/>
      <c r="K38" s="20"/>
      <c r="L38" s="53"/>
      <c r="M38" s="83"/>
      <c r="N38" s="17"/>
      <c r="O38" s="20"/>
      <c r="P38" s="53"/>
      <c r="Q38" s="54"/>
      <c r="R38" s="60"/>
    </row>
    <row r="39" spans="1:19" x14ac:dyDescent="0.25">
      <c r="A39" s="21" t="s">
        <v>6</v>
      </c>
      <c r="B39" s="30"/>
      <c r="C39" s="37">
        <f>SUM(C35:C38)</f>
        <v>300</v>
      </c>
      <c r="D39" s="74">
        <f>SUM(D35:D38)</f>
        <v>0</v>
      </c>
      <c r="E39" s="75"/>
      <c r="F39" s="74">
        <f>SUM(F35:F38)</f>
        <v>0</v>
      </c>
      <c r="G39" s="75"/>
      <c r="H39" s="74">
        <f>SUM(H35:H38)</f>
        <v>0</v>
      </c>
      <c r="I39" s="75"/>
      <c r="J39" s="74">
        <f>SUM(J35:J38)</f>
        <v>0</v>
      </c>
      <c r="K39" s="76"/>
      <c r="L39" s="74">
        <f>SUM(L35:L38)</f>
        <v>26</v>
      </c>
      <c r="M39" s="84"/>
      <c r="N39" s="74">
        <f>SUM(N35:N38)</f>
        <v>0</v>
      </c>
      <c r="O39" s="76"/>
      <c r="P39" s="91">
        <f>SUM(P35:P38)</f>
        <v>0</v>
      </c>
      <c r="Q39" s="77"/>
      <c r="R39" s="92">
        <f>SUM(C39:Q39)</f>
        <v>326</v>
      </c>
      <c r="S39" s="62">
        <v>450</v>
      </c>
    </row>
    <row r="40" spans="1:19" x14ac:dyDescent="0.25">
      <c r="A40" s="23" t="s">
        <v>11</v>
      </c>
      <c r="B40" s="33"/>
      <c r="C40" s="40"/>
      <c r="D40" s="45">
        <v>15</v>
      </c>
      <c r="E40" s="46"/>
      <c r="F40" s="45"/>
      <c r="G40" s="46"/>
      <c r="H40" s="45">
        <v>15</v>
      </c>
      <c r="I40" s="46"/>
      <c r="J40" s="78">
        <v>10</v>
      </c>
      <c r="K40" s="79"/>
      <c r="L40" s="45">
        <v>100</v>
      </c>
      <c r="M40" s="79"/>
      <c r="N40" s="78">
        <v>10</v>
      </c>
      <c r="O40" s="79"/>
      <c r="P40" s="78">
        <v>0</v>
      </c>
      <c r="Q40" s="80"/>
      <c r="R40" s="93">
        <f>SUM(D40:Q40)</f>
        <v>150</v>
      </c>
    </row>
    <row r="41" spans="1:19" ht="15.75" thickBot="1" x14ac:dyDescent="0.3">
      <c r="A41" s="24" t="s">
        <v>3</v>
      </c>
      <c r="B41" s="34"/>
      <c r="C41" s="41"/>
      <c r="D41" s="47">
        <f>D40-D39</f>
        <v>15</v>
      </c>
      <c r="E41" s="48"/>
      <c r="F41" s="47">
        <f>F40-F39</f>
        <v>0</v>
      </c>
      <c r="G41" s="48"/>
      <c r="H41" s="47">
        <f>H40-H39</f>
        <v>15</v>
      </c>
      <c r="I41" s="48"/>
      <c r="J41" s="47">
        <f>J40-J39</f>
        <v>10</v>
      </c>
      <c r="K41" s="82"/>
      <c r="L41" s="47">
        <f>L40-L39</f>
        <v>74</v>
      </c>
      <c r="M41" s="82"/>
      <c r="N41" s="47">
        <f>N40-N39</f>
        <v>10</v>
      </c>
      <c r="O41" s="82"/>
      <c r="P41" s="47">
        <f>P40-P39</f>
        <v>0</v>
      </c>
      <c r="Q41" s="48"/>
      <c r="R41" s="94">
        <f>SUM(D41:Q41)</f>
        <v>124</v>
      </c>
    </row>
    <row r="42" spans="1:19" ht="15.75" thickBot="1" x14ac:dyDescent="0.3"/>
    <row r="43" spans="1:19" ht="15.75" thickBot="1" x14ac:dyDescent="0.3">
      <c r="K43" t="s">
        <v>9</v>
      </c>
      <c r="L43">
        <f>L41+L33+L24+L8+76</f>
        <v>354</v>
      </c>
      <c r="O43" s="56" t="s">
        <v>21</v>
      </c>
      <c r="P43" s="73"/>
      <c r="Q43" s="73"/>
      <c r="R43" s="73">
        <f>R8+R16+R24+R33+R41</f>
        <v>492</v>
      </c>
    </row>
    <row r="44" spans="1:19" ht="15.75" thickBot="1" x14ac:dyDescent="0.3">
      <c r="K44" t="s">
        <v>20</v>
      </c>
      <c r="L44">
        <f>50*5</f>
        <v>250</v>
      </c>
    </row>
    <row r="45" spans="1:19" x14ac:dyDescent="0.25">
      <c r="K45" t="s">
        <v>26</v>
      </c>
      <c r="L45">
        <f>SUM(L43:L44)</f>
        <v>604</v>
      </c>
      <c r="O45" s="4" t="s">
        <v>22</v>
      </c>
      <c r="P45" s="88"/>
      <c r="Q45" s="88"/>
      <c r="R45" s="1">
        <v>100</v>
      </c>
    </row>
    <row r="46" spans="1:19" x14ac:dyDescent="0.25">
      <c r="O46" s="6" t="s">
        <v>8</v>
      </c>
      <c r="P46" s="89"/>
      <c r="Q46" s="89"/>
      <c r="R46" s="3">
        <v>50</v>
      </c>
    </row>
    <row r="47" spans="1:19" x14ac:dyDescent="0.25">
      <c r="O47" s="6" t="s">
        <v>7</v>
      </c>
      <c r="P47" s="89"/>
      <c r="Q47" s="89"/>
      <c r="R47" s="3">
        <v>30</v>
      </c>
    </row>
    <row r="48" spans="1:19" ht="15.75" thickBot="1" x14ac:dyDescent="0.3">
      <c r="N48" t="s">
        <v>27</v>
      </c>
      <c r="O48" s="53" t="s">
        <v>23</v>
      </c>
      <c r="P48" s="90"/>
      <c r="Q48" s="90"/>
      <c r="R48" s="54">
        <v>100</v>
      </c>
    </row>
    <row r="49" spans="15:18" ht="15.75" thickBot="1" x14ac:dyDescent="0.3"/>
    <row r="50" spans="15:18" x14ac:dyDescent="0.25">
      <c r="O50" s="4" t="s">
        <v>24</v>
      </c>
      <c r="P50" s="88"/>
      <c r="Q50" s="88"/>
      <c r="R50" s="1">
        <f>SUM(R45:R48)</f>
        <v>280</v>
      </c>
    </row>
    <row r="51" spans="15:18" ht="15.75" thickBot="1" x14ac:dyDescent="0.3">
      <c r="O51" s="53" t="s">
        <v>25</v>
      </c>
      <c r="P51" s="90"/>
      <c r="Q51" s="90"/>
      <c r="R51" s="54">
        <f>R43-R50</f>
        <v>212</v>
      </c>
    </row>
  </sheetData>
  <conditionalFormatting sqref="O14:O17 Q14:Q17">
    <cfRule type="cellIs" dxfId="89" priority="31" operator="lessThan">
      <formula>0</formula>
    </cfRule>
    <cfRule type="cellIs" dxfId="88" priority="32" operator="greaterThan">
      <formula>0</formula>
    </cfRule>
  </conditionalFormatting>
  <conditionalFormatting sqref="O31:O34 Q31:Q34">
    <cfRule type="cellIs" dxfId="87" priority="19" operator="lessThan">
      <formula>0</formula>
    </cfRule>
    <cfRule type="cellIs" dxfId="86" priority="20" operator="greaterThan">
      <formula>0</formula>
    </cfRule>
  </conditionalFormatting>
  <conditionalFormatting sqref="O22:O25 Q22:Q25">
    <cfRule type="cellIs" dxfId="85" priority="25" operator="lessThan">
      <formula>0</formula>
    </cfRule>
    <cfRule type="cellIs" dxfId="84" priority="26" operator="greaterThan">
      <formula>0</formula>
    </cfRule>
  </conditionalFormatting>
  <conditionalFormatting sqref="O39:O41 Q39:Q41">
    <cfRule type="cellIs" dxfId="83" priority="13" operator="lessThan">
      <formula>0</formula>
    </cfRule>
    <cfRule type="cellIs" dxfId="82" priority="14" operator="greaterThan">
      <formula>0</formula>
    </cfRule>
  </conditionalFormatting>
  <conditionalFormatting sqref="J13:K13 J19:K21 J35:K38 J26:K30 K6:K9">
    <cfRule type="cellIs" dxfId="81" priority="54" operator="lessThan">
      <formula>0</formula>
    </cfRule>
  </conditionalFormatting>
  <conditionalFormatting sqref="J19:K21 J35:K38 J26:K30 J10:K13 K6:K9">
    <cfRule type="cellIs" dxfId="80" priority="52" operator="lessThan">
      <formula>0</formula>
    </cfRule>
    <cfRule type="cellIs" dxfId="79" priority="53" operator="greaterThan">
      <formula>0</formula>
    </cfRule>
  </conditionalFormatting>
  <conditionalFormatting sqref="O14:O17 Q14:Q17">
    <cfRule type="cellIs" dxfId="78" priority="33" operator="lessThan">
      <formula>0</formula>
    </cfRule>
  </conditionalFormatting>
  <conditionalFormatting sqref="O26:O30 O6:O9 O35:O38 O19:O21 O13 Q26:Q30 Q6:Q9 Q35:Q38 Q19:Q21 Q13">
    <cfRule type="cellIs" dxfId="77" priority="48" operator="lessThan">
      <formula>0</formula>
    </cfRule>
  </conditionalFormatting>
  <conditionalFormatting sqref="O26:O30 O6:O13 O35:O38 O19:O21 Q26:Q30 Q6:Q13 Q35:Q38 Q19:Q21">
    <cfRule type="cellIs" dxfId="76" priority="46" operator="lessThan">
      <formula>0</formula>
    </cfRule>
    <cfRule type="cellIs" dxfId="75" priority="47" operator="greaterThan">
      <formula>0</formula>
    </cfRule>
  </conditionalFormatting>
  <conditionalFormatting sqref="O22:O25 Q22:Q25">
    <cfRule type="cellIs" dxfId="74" priority="27" operator="lessThan">
      <formula>0</formula>
    </cfRule>
  </conditionalFormatting>
  <conditionalFormatting sqref="K14:K17">
    <cfRule type="cellIs" dxfId="73" priority="34" operator="lessThan">
      <formula>0</formula>
    </cfRule>
    <cfRule type="cellIs" dxfId="72" priority="35" operator="greaterThan">
      <formula>0</formula>
    </cfRule>
  </conditionalFormatting>
  <conditionalFormatting sqref="K14:K17">
    <cfRule type="cellIs" dxfId="71" priority="36" operator="lessThan">
      <formula>0</formula>
    </cfRule>
  </conditionalFormatting>
  <conditionalFormatting sqref="K31:K34">
    <cfRule type="cellIs" dxfId="70" priority="24" operator="lessThan">
      <formula>0</formula>
    </cfRule>
  </conditionalFormatting>
  <conditionalFormatting sqref="K31:K34">
    <cfRule type="cellIs" dxfId="69" priority="22" operator="lessThan">
      <formula>0</formula>
    </cfRule>
    <cfRule type="cellIs" dxfId="68" priority="23" operator="greaterThan">
      <formula>0</formula>
    </cfRule>
  </conditionalFormatting>
  <conditionalFormatting sqref="O31:O34 Q31:Q34">
    <cfRule type="cellIs" dxfId="67" priority="21" operator="lessThan">
      <formula>0</formula>
    </cfRule>
  </conditionalFormatting>
  <conditionalFormatting sqref="K22:K25">
    <cfRule type="cellIs" dxfId="66" priority="30" operator="lessThan">
      <formula>0</formula>
    </cfRule>
  </conditionalFormatting>
  <conditionalFormatting sqref="K22:K25">
    <cfRule type="cellIs" dxfId="65" priority="28" operator="lessThan">
      <formula>0</formula>
    </cfRule>
    <cfRule type="cellIs" dxfId="64" priority="29" operator="greaterThan">
      <formula>0</formula>
    </cfRule>
  </conditionalFormatting>
  <conditionalFormatting sqref="K39:K41">
    <cfRule type="cellIs" dxfId="63" priority="18" operator="lessThan">
      <formula>0</formula>
    </cfRule>
  </conditionalFormatting>
  <conditionalFormatting sqref="K39:K41">
    <cfRule type="cellIs" dxfId="62" priority="16" operator="lessThan">
      <formula>0</formula>
    </cfRule>
    <cfRule type="cellIs" dxfId="61" priority="17" operator="greaterThan">
      <formula>0</formula>
    </cfRule>
  </conditionalFormatting>
  <conditionalFormatting sqref="O39:O41 Q39:Q41">
    <cfRule type="cellIs" dxfId="60" priority="15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zoomScale="57" zoomScaleNormal="5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45" sqref="R45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16.8554687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1.85546875" customWidth="1"/>
    <col min="18" max="18" width="14.7109375" customWidth="1"/>
    <col min="19" max="19" width="24" customWidth="1"/>
  </cols>
  <sheetData>
    <row r="1" spans="1:21" ht="15.75" thickBot="1" x14ac:dyDescent="0.3">
      <c r="A1" s="11" t="s">
        <v>0</v>
      </c>
      <c r="B1" s="12" t="s">
        <v>1</v>
      </c>
      <c r="C1" s="36" t="s">
        <v>2</v>
      </c>
      <c r="D1" s="11" t="s">
        <v>14</v>
      </c>
      <c r="E1" s="12" t="s">
        <v>10</v>
      </c>
      <c r="F1" s="44" t="s">
        <v>7</v>
      </c>
      <c r="G1" s="12" t="s">
        <v>10</v>
      </c>
      <c r="H1" s="36" t="s">
        <v>5</v>
      </c>
      <c r="I1" s="43" t="s">
        <v>10</v>
      </c>
      <c r="J1" s="11" t="s">
        <v>8</v>
      </c>
      <c r="K1" s="13" t="s">
        <v>10</v>
      </c>
      <c r="L1" s="11" t="s">
        <v>9</v>
      </c>
      <c r="M1" s="12" t="s">
        <v>10</v>
      </c>
      <c r="N1" s="12" t="s">
        <v>17</v>
      </c>
      <c r="O1" s="12" t="s">
        <v>10</v>
      </c>
      <c r="P1" s="12" t="s">
        <v>29</v>
      </c>
      <c r="Q1" s="12" t="s">
        <v>10</v>
      </c>
      <c r="R1" s="36" t="s">
        <v>15</v>
      </c>
      <c r="S1" s="55" t="s">
        <v>4</v>
      </c>
    </row>
    <row r="2" spans="1:21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28</v>
      </c>
      <c r="J2" s="4">
        <v>10</v>
      </c>
      <c r="K2" s="14"/>
      <c r="L2" s="4">
        <v>29</v>
      </c>
      <c r="M2" s="14" t="s">
        <v>19</v>
      </c>
      <c r="N2" s="4">
        <v>10</v>
      </c>
      <c r="O2" s="14"/>
      <c r="P2" s="4"/>
      <c r="Q2" s="1"/>
      <c r="R2" s="60"/>
    </row>
    <row r="3" spans="1:21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/>
      <c r="M3" s="15"/>
      <c r="N3" s="6"/>
      <c r="O3" s="15"/>
      <c r="P3" s="6"/>
      <c r="Q3" s="3"/>
      <c r="R3" s="60"/>
    </row>
    <row r="4" spans="1:21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1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1" x14ac:dyDescent="0.25">
      <c r="A6" s="21" t="s">
        <v>6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10</v>
      </c>
      <c r="K6" s="76"/>
      <c r="L6" s="74">
        <f>SUM(L2:L5)</f>
        <v>29</v>
      </c>
      <c r="M6" s="84"/>
      <c r="N6" s="91">
        <f>SUM(N2:N5)</f>
        <v>10</v>
      </c>
      <c r="O6" s="84"/>
      <c r="P6" s="91">
        <f>SUM(P2:P5)</f>
        <v>0</v>
      </c>
      <c r="Q6" s="77"/>
      <c r="R6" s="92">
        <f>SUM(C6:Q6)</f>
        <v>364</v>
      </c>
      <c r="S6" s="26">
        <v>450</v>
      </c>
      <c r="T6" s="10"/>
      <c r="U6" s="10"/>
    </row>
    <row r="7" spans="1:21" x14ac:dyDescent="0.25">
      <c r="A7" s="23" t="s">
        <v>11</v>
      </c>
      <c r="B7" s="33"/>
      <c r="C7" s="40">
        <v>215</v>
      </c>
      <c r="D7" s="45">
        <v>15</v>
      </c>
      <c r="E7" s="46"/>
      <c r="F7" s="45">
        <v>0</v>
      </c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>
        <v>0</v>
      </c>
      <c r="Q7" s="80"/>
      <c r="R7" s="93">
        <f>SUM(C7+D7+F7+H7+J7+L7+N7+P7)</f>
        <v>450</v>
      </c>
      <c r="S7" s="10"/>
      <c r="T7" s="10"/>
      <c r="U7" s="10"/>
    </row>
    <row r="8" spans="1:21" ht="15.75" thickBot="1" x14ac:dyDescent="0.3">
      <c r="A8" s="64" t="s">
        <v>3</v>
      </c>
      <c r="B8" s="65"/>
      <c r="C8" s="66"/>
      <c r="D8" s="67">
        <f>D7-D6</f>
        <v>15</v>
      </c>
      <c r="E8" s="68"/>
      <c r="F8" s="47">
        <f>F7-F6</f>
        <v>0</v>
      </c>
      <c r="G8" s="68"/>
      <c r="H8" s="67">
        <f>H7-H6</f>
        <v>0</v>
      </c>
      <c r="I8" s="68"/>
      <c r="J8" s="67">
        <f>J7-J6</f>
        <v>0</v>
      </c>
      <c r="K8" s="81"/>
      <c r="L8" s="67">
        <f>L7-L6</f>
        <v>71</v>
      </c>
      <c r="M8" s="81"/>
      <c r="N8" s="47">
        <f>N7-N6</f>
        <v>0</v>
      </c>
      <c r="O8" s="82"/>
      <c r="P8" s="47">
        <f>P7-P6</f>
        <v>0</v>
      </c>
      <c r="Q8" s="48"/>
      <c r="R8" s="94">
        <f>SUM(D8+F8+H8+L8+N8+P8)</f>
        <v>86</v>
      </c>
      <c r="S8" s="10"/>
      <c r="T8" s="10"/>
      <c r="U8" s="10"/>
    </row>
    <row r="9" spans="1:21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/>
      <c r="R9" s="86"/>
      <c r="S9" s="10"/>
      <c r="T9" s="10"/>
      <c r="U9" s="10"/>
    </row>
    <row r="10" spans="1:21" x14ac:dyDescent="0.25">
      <c r="A10" s="57">
        <v>42837</v>
      </c>
      <c r="B10" s="35">
        <v>0.83333333333333337</v>
      </c>
      <c r="C10" s="42">
        <v>300</v>
      </c>
      <c r="D10" s="18">
        <v>25</v>
      </c>
      <c r="E10" s="5" t="s">
        <v>13</v>
      </c>
      <c r="F10" s="18"/>
      <c r="G10" s="5"/>
      <c r="H10" s="18">
        <v>2</v>
      </c>
      <c r="I10" s="5" t="s">
        <v>18</v>
      </c>
      <c r="J10" s="18">
        <v>10</v>
      </c>
      <c r="K10" s="16"/>
      <c r="L10" s="18">
        <v>24</v>
      </c>
      <c r="M10" s="16"/>
      <c r="N10" s="4">
        <v>10</v>
      </c>
      <c r="O10" s="14"/>
      <c r="P10" s="4"/>
      <c r="Q10" s="1"/>
      <c r="R10" s="60"/>
      <c r="S10" s="10"/>
      <c r="T10" s="10"/>
      <c r="U10" s="10"/>
    </row>
    <row r="11" spans="1:21" x14ac:dyDescent="0.25">
      <c r="A11" s="57" t="s">
        <v>12</v>
      </c>
      <c r="B11" s="35"/>
      <c r="C11" s="42"/>
      <c r="D11" s="18">
        <v>2</v>
      </c>
      <c r="E11" s="5" t="s">
        <v>16</v>
      </c>
      <c r="F11" s="18"/>
      <c r="G11" s="5"/>
      <c r="H11" s="18"/>
      <c r="I11" s="5"/>
      <c r="J11" s="18"/>
      <c r="K11" s="16"/>
      <c r="L11" s="6"/>
      <c r="M11" s="15"/>
      <c r="N11" s="6"/>
      <c r="O11" s="15"/>
      <c r="P11" s="6"/>
      <c r="Q11" s="3"/>
      <c r="R11" s="60"/>
      <c r="S11" s="10"/>
      <c r="T11" s="10"/>
      <c r="U11" s="10"/>
    </row>
    <row r="12" spans="1:21" x14ac:dyDescent="0.25">
      <c r="A12" s="58"/>
      <c r="B12" s="35"/>
      <c r="C12" s="42"/>
      <c r="D12" s="18">
        <v>2</v>
      </c>
      <c r="E12" s="5" t="s">
        <v>30</v>
      </c>
      <c r="F12" s="18"/>
      <c r="G12" s="5"/>
      <c r="H12" s="18"/>
      <c r="I12" s="5"/>
      <c r="J12" s="18"/>
      <c r="K12" s="16"/>
      <c r="L12" s="6"/>
      <c r="M12" s="15"/>
      <c r="N12" s="6"/>
      <c r="O12" s="15"/>
      <c r="P12" s="6"/>
      <c r="Q12" s="3"/>
      <c r="R12" s="60"/>
      <c r="S12" s="10"/>
      <c r="T12" s="10"/>
      <c r="U12" s="10"/>
    </row>
    <row r="13" spans="1:21" ht="15.75" thickBot="1" x14ac:dyDescent="0.3">
      <c r="A13" s="59"/>
      <c r="B13" s="32"/>
      <c r="C13" s="39"/>
      <c r="D13" s="17">
        <v>2</v>
      </c>
      <c r="E13" s="9" t="s">
        <v>31</v>
      </c>
      <c r="F13" s="17"/>
      <c r="G13" s="9"/>
      <c r="H13" s="17"/>
      <c r="I13" s="9"/>
      <c r="J13" s="17"/>
      <c r="K13" s="20"/>
      <c r="L13" s="53"/>
      <c r="M13" s="83"/>
      <c r="N13" s="53"/>
      <c r="O13" s="83"/>
      <c r="P13" s="53"/>
      <c r="Q13" s="54"/>
      <c r="R13" s="60"/>
      <c r="S13" s="10"/>
      <c r="T13" s="10"/>
      <c r="U13" s="10"/>
    </row>
    <row r="14" spans="1:21" x14ac:dyDescent="0.25">
      <c r="A14" s="21" t="s">
        <v>6</v>
      </c>
      <c r="B14" s="30"/>
      <c r="C14" s="37">
        <f>SUM(C10:C13)</f>
        <v>300</v>
      </c>
      <c r="D14" s="74">
        <f>SUM(D10:D13)</f>
        <v>31</v>
      </c>
      <c r="E14" s="75"/>
      <c r="F14" s="74">
        <f>SUM(F10:F13)</f>
        <v>0</v>
      </c>
      <c r="G14" s="75"/>
      <c r="H14" s="74">
        <f>SUM(H10:H13)</f>
        <v>2</v>
      </c>
      <c r="I14" s="75"/>
      <c r="J14" s="74">
        <f>SUM(J10:J13)</f>
        <v>10</v>
      </c>
      <c r="K14" s="76"/>
      <c r="L14" s="74">
        <f>SUM(L10:L13)</f>
        <v>24</v>
      </c>
      <c r="M14" s="84"/>
      <c r="N14" s="91">
        <f>SUM(N10:N13)</f>
        <v>10</v>
      </c>
      <c r="O14" s="84"/>
      <c r="P14" s="91">
        <f>SUM(P10:P13)</f>
        <v>0</v>
      </c>
      <c r="Q14" s="77"/>
      <c r="R14" s="92">
        <f>SUM(C14:Q14)</f>
        <v>377</v>
      </c>
      <c r="S14" s="26">
        <v>450</v>
      </c>
      <c r="T14" s="10"/>
      <c r="U14" s="10"/>
    </row>
    <row r="15" spans="1:21" x14ac:dyDescent="0.25">
      <c r="A15" s="23" t="s">
        <v>11</v>
      </c>
      <c r="B15" s="33"/>
      <c r="C15" s="40">
        <v>300</v>
      </c>
      <c r="D15" s="45">
        <v>15</v>
      </c>
      <c r="E15" s="46"/>
      <c r="F15" s="45">
        <v>0</v>
      </c>
      <c r="G15" s="46"/>
      <c r="H15" s="45">
        <v>15</v>
      </c>
      <c r="I15" s="46"/>
      <c r="J15" s="78">
        <v>10</v>
      </c>
      <c r="K15" s="79"/>
      <c r="L15" s="45">
        <v>100</v>
      </c>
      <c r="M15" s="79"/>
      <c r="N15" s="78">
        <v>10</v>
      </c>
      <c r="O15" s="79"/>
      <c r="P15" s="78"/>
      <c r="Q15" s="80"/>
      <c r="R15" s="93">
        <f>SUM(C15+D15+F15+H15+J15+L15+N15+P15)</f>
        <v>450</v>
      </c>
      <c r="S15" s="10"/>
      <c r="T15" s="10"/>
      <c r="U15" s="10"/>
    </row>
    <row r="16" spans="1:21" ht="15.75" thickBot="1" x14ac:dyDescent="0.3">
      <c r="A16" s="64" t="s">
        <v>3</v>
      </c>
      <c r="B16" s="65"/>
      <c r="C16" s="66"/>
      <c r="D16" s="67">
        <f>D15-D14</f>
        <v>-16</v>
      </c>
      <c r="E16" s="68"/>
      <c r="F16" s="47">
        <f>F15-F14</f>
        <v>0</v>
      </c>
      <c r="G16" s="68"/>
      <c r="H16" s="67">
        <f>H15-H14</f>
        <v>13</v>
      </c>
      <c r="I16" s="68"/>
      <c r="J16" s="67">
        <f>J15-J14</f>
        <v>0</v>
      </c>
      <c r="K16" s="81"/>
      <c r="L16" s="67">
        <f>L15-L14</f>
        <v>76</v>
      </c>
      <c r="M16" s="81"/>
      <c r="N16" s="47">
        <f>N15-N14</f>
        <v>0</v>
      </c>
      <c r="O16" s="82"/>
      <c r="P16" s="47">
        <f>P15-P14</f>
        <v>0</v>
      </c>
      <c r="Q16" s="48"/>
      <c r="R16" s="94">
        <f>SUM(D16+F16+H16+L16+N16+P16)</f>
        <v>73</v>
      </c>
      <c r="S16" s="27"/>
      <c r="T16" s="10"/>
      <c r="U16" s="10"/>
    </row>
    <row r="17" spans="1:21" ht="15.75" thickBot="1" x14ac:dyDescent="0.3">
      <c r="A17" s="70"/>
      <c r="B17" s="71"/>
      <c r="C17" s="69"/>
      <c r="D17" s="69"/>
      <c r="E17" s="69"/>
      <c r="F17" s="69"/>
      <c r="G17" s="69"/>
      <c r="H17" s="72"/>
      <c r="I17" s="72"/>
      <c r="J17" s="69"/>
      <c r="K17" s="69"/>
      <c r="L17" s="69"/>
      <c r="M17" s="69"/>
      <c r="N17" s="63"/>
      <c r="O17" s="63"/>
      <c r="P17" s="63"/>
      <c r="Q17" s="63"/>
      <c r="R17" s="86"/>
      <c r="S17" s="27"/>
      <c r="T17" s="10"/>
      <c r="U17" s="10"/>
    </row>
    <row r="18" spans="1:21" x14ac:dyDescent="0.25">
      <c r="A18" s="28">
        <v>42838</v>
      </c>
      <c r="B18" s="35">
        <v>0.83333333333333337</v>
      </c>
      <c r="C18" s="42">
        <v>300</v>
      </c>
      <c r="D18" s="18"/>
      <c r="E18" s="5"/>
      <c r="F18" s="18"/>
      <c r="G18" s="5"/>
      <c r="H18" s="18"/>
      <c r="I18" s="5"/>
      <c r="J18" s="18">
        <v>10</v>
      </c>
      <c r="K18" s="16"/>
      <c r="L18" s="18">
        <v>33</v>
      </c>
      <c r="M18" s="16" t="s">
        <v>19</v>
      </c>
      <c r="N18" s="4">
        <v>10</v>
      </c>
      <c r="O18" s="14"/>
      <c r="P18" s="4"/>
      <c r="Q18" s="1"/>
      <c r="R18" s="60"/>
      <c r="S18" s="10"/>
      <c r="T18" s="10"/>
      <c r="U18" s="10"/>
    </row>
    <row r="19" spans="1:21" x14ac:dyDescent="0.25">
      <c r="A19" s="7"/>
      <c r="B19" s="31"/>
      <c r="C19" s="38"/>
      <c r="D19" s="6"/>
      <c r="E19" s="3"/>
      <c r="F19" s="6"/>
      <c r="G19" s="3"/>
      <c r="H19" s="49"/>
      <c r="I19" s="50"/>
      <c r="J19" s="6"/>
      <c r="K19" s="15"/>
      <c r="L19" s="6"/>
      <c r="M19" s="15"/>
      <c r="N19" s="6"/>
      <c r="O19" s="15"/>
      <c r="P19" s="6"/>
      <c r="Q19" s="3"/>
      <c r="R19" s="60"/>
      <c r="S19" s="10"/>
      <c r="T19" s="10"/>
      <c r="U19" s="10"/>
    </row>
    <row r="20" spans="1:21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/>
      <c r="M20" s="15"/>
      <c r="N20" s="6"/>
      <c r="O20" s="15"/>
      <c r="P20" s="6"/>
      <c r="Q20" s="3"/>
      <c r="R20" s="60"/>
      <c r="S20" s="10"/>
      <c r="T20" s="10"/>
      <c r="U20" s="10"/>
    </row>
    <row r="21" spans="1:21" ht="15.75" thickBot="1" x14ac:dyDescent="0.3">
      <c r="A21" s="25"/>
      <c r="B21" s="32"/>
      <c r="C21" s="39"/>
      <c r="D21" s="17"/>
      <c r="E21" s="9"/>
      <c r="F21" s="17"/>
      <c r="G21" s="9"/>
      <c r="H21" s="8"/>
      <c r="I21" s="51"/>
      <c r="J21" s="17"/>
      <c r="K21" s="20"/>
      <c r="L21" s="53"/>
      <c r="M21" s="83"/>
      <c r="N21" s="17"/>
      <c r="O21" s="20"/>
      <c r="P21" s="53"/>
      <c r="Q21" s="54"/>
      <c r="R21" s="60"/>
      <c r="S21" s="10"/>
      <c r="T21" s="10"/>
      <c r="U21" s="10"/>
    </row>
    <row r="22" spans="1:21" x14ac:dyDescent="0.25">
      <c r="A22" s="21" t="s">
        <v>6</v>
      </c>
      <c r="B22" s="30"/>
      <c r="C22" s="37">
        <f>SUM(C18:C21)</f>
        <v>300</v>
      </c>
      <c r="D22" s="74">
        <f>SUM(D18:D21)</f>
        <v>0</v>
      </c>
      <c r="E22" s="75"/>
      <c r="F22" s="74">
        <f>SUM(F18:F21)</f>
        <v>0</v>
      </c>
      <c r="G22" s="75"/>
      <c r="H22" s="74">
        <f>SUM(H18:H21)</f>
        <v>0</v>
      </c>
      <c r="I22" s="75"/>
      <c r="J22" s="74">
        <f>SUM(J18:J21)</f>
        <v>10</v>
      </c>
      <c r="K22" s="76"/>
      <c r="L22" s="74">
        <f>SUM(L18:L21)</f>
        <v>33</v>
      </c>
      <c r="M22" s="76"/>
      <c r="N22" s="74">
        <f>SUM(N18:N21)</f>
        <v>10</v>
      </c>
      <c r="O22" s="76"/>
      <c r="P22" s="91">
        <f>SUM(P18:P21)</f>
        <v>0</v>
      </c>
      <c r="Q22" s="77"/>
      <c r="R22" s="92">
        <f>SUM(C22:Q22)</f>
        <v>353</v>
      </c>
      <c r="S22" s="62">
        <v>450</v>
      </c>
    </row>
    <row r="23" spans="1:21" x14ac:dyDescent="0.25">
      <c r="A23" s="23" t="s">
        <v>11</v>
      </c>
      <c r="B23" s="33"/>
      <c r="C23" s="40">
        <v>300</v>
      </c>
      <c r="D23" s="45">
        <v>15</v>
      </c>
      <c r="E23" s="46"/>
      <c r="F23" s="45"/>
      <c r="G23" s="46"/>
      <c r="H23" s="45">
        <v>15</v>
      </c>
      <c r="I23" s="46"/>
      <c r="J23" s="78">
        <v>10</v>
      </c>
      <c r="K23" s="79"/>
      <c r="L23" s="45">
        <v>100</v>
      </c>
      <c r="M23" s="79"/>
      <c r="N23" s="78">
        <v>10</v>
      </c>
      <c r="O23" s="79"/>
      <c r="P23" s="78">
        <v>0</v>
      </c>
      <c r="Q23" s="80"/>
      <c r="R23" s="93">
        <f>SUM(C23+D23+F23+H23+J23+L23+N23+P23)</f>
        <v>450</v>
      </c>
    </row>
    <row r="24" spans="1:21" ht="15.75" thickBot="1" x14ac:dyDescent="0.3">
      <c r="A24" s="64" t="s">
        <v>3</v>
      </c>
      <c r="B24" s="65"/>
      <c r="C24" s="66"/>
      <c r="D24" s="67">
        <f>D23-D22</f>
        <v>15</v>
      </c>
      <c r="E24" s="68"/>
      <c r="F24" s="47">
        <f>F23-F22</f>
        <v>0</v>
      </c>
      <c r="G24" s="68"/>
      <c r="H24" s="67">
        <f>H23-H22</f>
        <v>15</v>
      </c>
      <c r="I24" s="68"/>
      <c r="J24" s="67">
        <f>J23-J22</f>
        <v>0</v>
      </c>
      <c r="K24" s="81"/>
      <c r="L24" s="67">
        <f>L23-L22</f>
        <v>67</v>
      </c>
      <c r="M24" s="81"/>
      <c r="N24" s="47">
        <f>N23-N22</f>
        <v>0</v>
      </c>
      <c r="O24" s="82"/>
      <c r="P24" s="47">
        <f>P23-P22</f>
        <v>0</v>
      </c>
      <c r="Q24" s="48"/>
      <c r="R24" s="94">
        <f>SUM(D24+F24+H24+L24+N24+P24)</f>
        <v>97</v>
      </c>
      <c r="S24" s="10"/>
    </row>
    <row r="25" spans="1:21" ht="15.75" thickBot="1" x14ac:dyDescent="0.3">
      <c r="A25" s="70"/>
      <c r="B25" s="71"/>
      <c r="C25" s="69"/>
      <c r="D25" s="69"/>
      <c r="E25" s="69"/>
      <c r="F25" s="69"/>
      <c r="G25" s="69"/>
      <c r="H25" s="72"/>
      <c r="I25" s="72"/>
      <c r="J25" s="69"/>
      <c r="K25" s="69"/>
      <c r="L25" s="69"/>
      <c r="M25" s="69"/>
      <c r="N25" s="63"/>
      <c r="O25" s="63"/>
      <c r="P25" s="63"/>
      <c r="Q25" s="63"/>
      <c r="R25" s="86"/>
      <c r="S25" s="10"/>
    </row>
    <row r="26" spans="1:21" x14ac:dyDescent="0.25">
      <c r="A26" s="28">
        <v>42839</v>
      </c>
      <c r="B26" s="35">
        <v>0.83333333333333337</v>
      </c>
      <c r="C26" s="42">
        <v>300</v>
      </c>
      <c r="D26" s="18"/>
      <c r="E26" s="5"/>
      <c r="F26" s="18"/>
      <c r="G26" s="5"/>
      <c r="H26" s="18"/>
      <c r="I26" s="5"/>
      <c r="J26" s="18">
        <v>10</v>
      </c>
      <c r="K26" s="16"/>
      <c r="L26" s="18">
        <v>34</v>
      </c>
      <c r="M26" s="16" t="s">
        <v>19</v>
      </c>
      <c r="N26" s="4">
        <v>10</v>
      </c>
      <c r="O26" s="14"/>
      <c r="P26" s="4"/>
      <c r="Q26" s="1"/>
      <c r="R26" s="60"/>
      <c r="S26" s="10"/>
    </row>
    <row r="27" spans="1:21" x14ac:dyDescent="0.25">
      <c r="A27" s="7"/>
      <c r="B27" s="31"/>
      <c r="C27" s="38"/>
      <c r="D27" s="6"/>
      <c r="E27" s="3"/>
      <c r="F27" s="6"/>
      <c r="G27" s="3"/>
      <c r="H27" s="6"/>
      <c r="I27" s="3"/>
      <c r="J27" s="6"/>
      <c r="K27" s="15"/>
      <c r="L27" s="6"/>
      <c r="M27" s="15"/>
      <c r="N27" s="6"/>
      <c r="O27" s="15"/>
      <c r="P27" s="6"/>
      <c r="Q27" s="3"/>
      <c r="R27" s="60"/>
      <c r="S27" s="10"/>
    </row>
    <row r="28" spans="1:21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/>
      <c r="M28" s="15"/>
      <c r="N28" s="6"/>
      <c r="O28" s="15"/>
      <c r="P28" s="6"/>
      <c r="Q28" s="3"/>
      <c r="R28" s="60"/>
      <c r="S28" s="10"/>
    </row>
    <row r="29" spans="1:21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1" ht="15.75" thickBot="1" x14ac:dyDescent="0.3">
      <c r="A30" s="25"/>
      <c r="B30" s="32"/>
      <c r="C30" s="39"/>
      <c r="D30" s="17"/>
      <c r="E30" s="9"/>
      <c r="F30" s="17"/>
      <c r="G30" s="9"/>
      <c r="H30" s="17"/>
      <c r="I30" s="9"/>
      <c r="J30" s="17"/>
      <c r="K30" s="20"/>
      <c r="L30" s="53"/>
      <c r="M30" s="83"/>
      <c r="N30" s="17"/>
      <c r="O30" s="20"/>
      <c r="P30" s="53"/>
      <c r="Q30" s="54"/>
      <c r="R30" s="60"/>
      <c r="S30" s="10"/>
    </row>
    <row r="31" spans="1:21" x14ac:dyDescent="0.25">
      <c r="A31" s="21" t="s">
        <v>6</v>
      </c>
      <c r="B31" s="30"/>
      <c r="C31" s="37">
        <f>SUM(C26:C30)</f>
        <v>300</v>
      </c>
      <c r="D31" s="74">
        <f>SUM(D27:D30)</f>
        <v>0</v>
      </c>
      <c r="E31" s="75"/>
      <c r="F31" s="74">
        <f>SUM(F26:F30)</f>
        <v>0</v>
      </c>
      <c r="G31" s="75"/>
      <c r="H31" s="74">
        <f>SUM(H26:H30)</f>
        <v>0</v>
      </c>
      <c r="I31" s="75"/>
      <c r="J31" s="74">
        <f>SUM(J26:J30)</f>
        <v>10</v>
      </c>
      <c r="K31" s="76"/>
      <c r="L31" s="74">
        <f>SUM(L26:L30)</f>
        <v>34</v>
      </c>
      <c r="M31" s="76"/>
      <c r="N31" s="74">
        <f>SUM(N26:N30)</f>
        <v>10</v>
      </c>
      <c r="O31" s="76"/>
      <c r="P31" s="91">
        <f>SUM(P26:P30)</f>
        <v>0</v>
      </c>
      <c r="Q31" s="77"/>
      <c r="R31" s="92">
        <f>SUM(C31:Q31)</f>
        <v>354</v>
      </c>
      <c r="S31" s="26">
        <v>450</v>
      </c>
    </row>
    <row r="32" spans="1:21" x14ac:dyDescent="0.25">
      <c r="A32" s="23" t="s">
        <v>11</v>
      </c>
      <c r="B32" s="33"/>
      <c r="C32" s="40">
        <v>300</v>
      </c>
      <c r="D32" s="45">
        <v>15</v>
      </c>
      <c r="E32" s="46"/>
      <c r="F32" s="45"/>
      <c r="G32" s="46"/>
      <c r="H32" s="45">
        <v>15</v>
      </c>
      <c r="I32" s="46"/>
      <c r="J32" s="78">
        <v>10</v>
      </c>
      <c r="K32" s="79"/>
      <c r="L32" s="45">
        <v>100</v>
      </c>
      <c r="M32" s="79"/>
      <c r="N32" s="78">
        <v>10</v>
      </c>
      <c r="O32" s="79"/>
      <c r="P32" s="78">
        <v>0</v>
      </c>
      <c r="Q32" s="80"/>
      <c r="R32" s="93">
        <f>SUM(C32+D32+F32+H32+J32+L32+N32+P32)</f>
        <v>450</v>
      </c>
      <c r="S32" s="10"/>
    </row>
    <row r="33" spans="1:19" ht="15.75" thickBot="1" x14ac:dyDescent="0.3">
      <c r="A33" s="64" t="s">
        <v>3</v>
      </c>
      <c r="B33" s="65"/>
      <c r="C33" s="66"/>
      <c r="D33" s="67">
        <f>D32-D31</f>
        <v>15</v>
      </c>
      <c r="E33" s="68"/>
      <c r="F33" s="47">
        <f>F32-F31</f>
        <v>0</v>
      </c>
      <c r="G33" s="68"/>
      <c r="H33" s="67">
        <f>H32-H31</f>
        <v>15</v>
      </c>
      <c r="I33" s="68"/>
      <c r="J33" s="67">
        <f>J32-J31</f>
        <v>0</v>
      </c>
      <c r="K33" s="81"/>
      <c r="L33" s="67">
        <f>L32-L31</f>
        <v>66</v>
      </c>
      <c r="M33" s="81"/>
      <c r="N33" s="47">
        <f>N32-N31</f>
        <v>0</v>
      </c>
      <c r="O33" s="82"/>
      <c r="P33" s="47">
        <f>P32-P31</f>
        <v>0</v>
      </c>
      <c r="Q33" s="48"/>
      <c r="R33" s="94">
        <f>SUM(D33+F33+H33+L33+N33+P33)</f>
        <v>96</v>
      </c>
      <c r="S33" s="10"/>
    </row>
    <row r="34" spans="1:19" ht="15.75" thickBot="1" x14ac:dyDescent="0.3">
      <c r="A34" s="70"/>
      <c r="B34" s="71"/>
      <c r="C34" s="69"/>
      <c r="D34" s="69"/>
      <c r="E34" s="69"/>
      <c r="F34" s="69"/>
      <c r="G34" s="69"/>
      <c r="H34" s="72"/>
      <c r="I34" s="72"/>
      <c r="J34" s="69"/>
      <c r="K34" s="69"/>
      <c r="L34" s="69"/>
      <c r="M34" s="69"/>
      <c r="N34" s="63"/>
      <c r="O34" s="63"/>
      <c r="P34" s="63"/>
      <c r="Q34" s="63"/>
      <c r="R34" s="87"/>
      <c r="S34" s="10"/>
    </row>
    <row r="35" spans="1:19" x14ac:dyDescent="0.25">
      <c r="A35" s="28">
        <v>42840</v>
      </c>
      <c r="B35" s="35">
        <v>0.83333333333333337</v>
      </c>
      <c r="C35" s="42">
        <v>300</v>
      </c>
      <c r="D35" s="18"/>
      <c r="E35" s="5"/>
      <c r="F35" s="18"/>
      <c r="G35" s="5"/>
      <c r="H35" s="18"/>
      <c r="I35" s="5"/>
      <c r="J35" s="18">
        <v>10</v>
      </c>
      <c r="K35" s="16"/>
      <c r="L35" s="18">
        <v>26</v>
      </c>
      <c r="M35" s="16" t="s">
        <v>19</v>
      </c>
      <c r="N35" s="4">
        <v>10</v>
      </c>
      <c r="O35" s="14"/>
      <c r="P35" s="4"/>
      <c r="Q35" s="1"/>
      <c r="R35" s="61"/>
    </row>
    <row r="36" spans="1:19" x14ac:dyDescent="0.25">
      <c r="A36" s="7"/>
      <c r="B36" s="31"/>
      <c r="C36" s="38"/>
      <c r="D36" s="6"/>
      <c r="E36" s="3"/>
      <c r="F36" s="6"/>
      <c r="G36" s="3"/>
      <c r="H36" s="6"/>
      <c r="I36" s="3"/>
      <c r="J36" s="6"/>
      <c r="K36" s="15"/>
      <c r="L36" s="6"/>
      <c r="M36" s="15"/>
      <c r="N36" s="6"/>
      <c r="O36" s="15"/>
      <c r="P36" s="6"/>
      <c r="Q36" s="3"/>
      <c r="R36" s="60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/>
      <c r="M37" s="15"/>
      <c r="N37" s="6"/>
      <c r="O37" s="15"/>
      <c r="P37" s="6"/>
      <c r="Q37" s="3"/>
      <c r="R37" s="60"/>
    </row>
    <row r="38" spans="1:19" ht="15.75" thickBot="1" x14ac:dyDescent="0.3">
      <c r="A38" s="25"/>
      <c r="B38" s="32"/>
      <c r="C38" s="39"/>
      <c r="D38" s="17"/>
      <c r="E38" s="9"/>
      <c r="F38" s="17"/>
      <c r="G38" s="9"/>
      <c r="H38" s="17"/>
      <c r="I38" s="9"/>
      <c r="J38" s="17"/>
      <c r="K38" s="20"/>
      <c r="L38" s="53"/>
      <c r="M38" s="83"/>
      <c r="N38" s="17"/>
      <c r="O38" s="20"/>
      <c r="P38" s="53"/>
      <c r="Q38" s="54"/>
      <c r="R38" s="60"/>
    </row>
    <row r="39" spans="1:19" x14ac:dyDescent="0.25">
      <c r="A39" s="21" t="s">
        <v>6</v>
      </c>
      <c r="B39" s="30"/>
      <c r="C39" s="37">
        <f>SUM(C35:C38)</f>
        <v>300</v>
      </c>
      <c r="D39" s="74">
        <f>SUM(D35:D38)</f>
        <v>0</v>
      </c>
      <c r="E39" s="75"/>
      <c r="F39" s="74">
        <f>SUM(F35:F38)</f>
        <v>0</v>
      </c>
      <c r="G39" s="75"/>
      <c r="H39" s="74">
        <f>SUM(H35:H38)</f>
        <v>0</v>
      </c>
      <c r="I39" s="75"/>
      <c r="J39" s="74">
        <f>SUM(J35:J38)</f>
        <v>10</v>
      </c>
      <c r="K39" s="76"/>
      <c r="L39" s="74">
        <f>SUM(L35:L38)</f>
        <v>26</v>
      </c>
      <c r="M39" s="84"/>
      <c r="N39" s="74">
        <f>SUM(N35:N38)</f>
        <v>10</v>
      </c>
      <c r="O39" s="76"/>
      <c r="P39" s="91">
        <f>SUM(P35:P38)</f>
        <v>0</v>
      </c>
      <c r="Q39" s="77"/>
      <c r="R39" s="92">
        <f>SUM(C39:Q39)</f>
        <v>346</v>
      </c>
      <c r="S39" s="62">
        <v>450</v>
      </c>
    </row>
    <row r="40" spans="1:19" x14ac:dyDescent="0.25">
      <c r="A40" s="23" t="s">
        <v>11</v>
      </c>
      <c r="B40" s="33"/>
      <c r="C40" s="40">
        <v>300</v>
      </c>
      <c r="D40" s="45">
        <v>15</v>
      </c>
      <c r="E40" s="46"/>
      <c r="F40" s="45"/>
      <c r="G40" s="46"/>
      <c r="H40" s="45">
        <v>15</v>
      </c>
      <c r="I40" s="46"/>
      <c r="J40" s="78">
        <v>10</v>
      </c>
      <c r="K40" s="79"/>
      <c r="L40" s="45">
        <v>100</v>
      </c>
      <c r="M40" s="79"/>
      <c r="N40" s="78">
        <v>10</v>
      </c>
      <c r="O40" s="79"/>
      <c r="P40" s="78">
        <v>0</v>
      </c>
      <c r="Q40" s="80"/>
      <c r="R40" s="93">
        <f>SUM(C40+D40+F40+H40+J40+L40+N40+P40)</f>
        <v>450</v>
      </c>
    </row>
    <row r="41" spans="1:19" ht="15.75" thickBot="1" x14ac:dyDescent="0.3">
      <c r="A41" s="24" t="s">
        <v>3</v>
      </c>
      <c r="B41" s="34"/>
      <c r="C41" s="41"/>
      <c r="D41" s="47">
        <f>D40-D39</f>
        <v>15</v>
      </c>
      <c r="E41" s="48"/>
      <c r="F41" s="47">
        <f>F40-F39</f>
        <v>0</v>
      </c>
      <c r="G41" s="48"/>
      <c r="H41" s="47">
        <f>H40-H39</f>
        <v>15</v>
      </c>
      <c r="I41" s="48"/>
      <c r="J41" s="47">
        <f>J40-J39</f>
        <v>0</v>
      </c>
      <c r="K41" s="82"/>
      <c r="L41" s="47">
        <f>L40-L39</f>
        <v>74</v>
      </c>
      <c r="M41" s="82"/>
      <c r="N41" s="47">
        <f>N40-N39</f>
        <v>0</v>
      </c>
      <c r="O41" s="82"/>
      <c r="P41" s="47">
        <f>P40-P39</f>
        <v>0</v>
      </c>
      <c r="Q41" s="48"/>
      <c r="R41" s="94">
        <f>SUM(D41+F41+H41+L41+N41+P41)</f>
        <v>104</v>
      </c>
    </row>
    <row r="42" spans="1:19" ht="15.75" thickBot="1" x14ac:dyDescent="0.3"/>
    <row r="43" spans="1:19" x14ac:dyDescent="0.25">
      <c r="A43" s="96" t="s">
        <v>32</v>
      </c>
      <c r="B43" s="97"/>
      <c r="C43" s="97"/>
      <c r="D43" s="97">
        <f>SUM(D7+D15+D23+D32+D40)</f>
        <v>75</v>
      </c>
      <c r="E43" s="97"/>
      <c r="F43" s="97">
        <f>SUM(F7+F15+F23+F32+F40)</f>
        <v>0</v>
      </c>
      <c r="G43" s="97"/>
      <c r="H43" s="97">
        <f>SUM(H7+H15+H23+H32+H40)</f>
        <v>160</v>
      </c>
      <c r="I43" s="97"/>
      <c r="J43" s="100">
        <f>SUM(J7+J15+J23+J32+J40)</f>
        <v>50</v>
      </c>
      <c r="K43" s="100"/>
      <c r="L43" s="97">
        <f>SUM(L7+L15+L23+L32+L40)</f>
        <v>500</v>
      </c>
      <c r="M43" s="97"/>
      <c r="N43" s="105">
        <f>SUM(N7+N15+N23+N32+N40)</f>
        <v>50</v>
      </c>
      <c r="O43" s="97"/>
      <c r="P43" s="97">
        <f>SUM(P7+P15+P23+P32+P40)</f>
        <v>0</v>
      </c>
      <c r="Q43" s="101"/>
      <c r="R43" s="93">
        <f>SUM(C43+D43+F43+H43+J43+L43+N43+P43)</f>
        <v>835</v>
      </c>
    </row>
    <row r="44" spans="1:19" x14ac:dyDescent="0.25">
      <c r="A44" s="52" t="s">
        <v>33</v>
      </c>
      <c r="B44" s="22"/>
      <c r="C44" s="22"/>
      <c r="D44" s="22">
        <f>SUM(D8+D16+D24+D33+D41)</f>
        <v>44</v>
      </c>
      <c r="E44" s="22"/>
      <c r="F44" s="22">
        <f>SUM(F8+F16+F24+F33+F41)</f>
        <v>0</v>
      </c>
      <c r="G44" s="22"/>
      <c r="H44" s="22">
        <f>SUM(H8+H16+H24+H33+H41)</f>
        <v>58</v>
      </c>
      <c r="I44" s="22"/>
      <c r="J44" s="95">
        <f>SUM(J8+J16+J24+J33+J41)</f>
        <v>0</v>
      </c>
      <c r="K44" s="95"/>
      <c r="L44" s="22">
        <f>SUM(L8+L16+L24+L33+L41)</f>
        <v>354</v>
      </c>
      <c r="M44" s="22"/>
      <c r="N44" s="22">
        <f>SUM(N8+N16+N24+N33+N41)</f>
        <v>0</v>
      </c>
      <c r="O44" s="22"/>
      <c r="P44" s="22">
        <f>SUM(P8+P16+P24+P33+P41)</f>
        <v>0</v>
      </c>
      <c r="Q44" s="102"/>
      <c r="R44" s="85">
        <f>SUM(D44+F44+H44+J44+L44+N44+P44)</f>
        <v>456</v>
      </c>
    </row>
    <row r="45" spans="1:19" ht="15.75" thickBot="1" x14ac:dyDescent="0.3">
      <c r="A45" s="98" t="s">
        <v>34</v>
      </c>
      <c r="B45" s="99"/>
      <c r="C45" s="99"/>
      <c r="D45" s="99">
        <f>SUM(D43-D44)</f>
        <v>31</v>
      </c>
      <c r="E45" s="99"/>
      <c r="F45" s="99">
        <f>SUM(F43-F44)</f>
        <v>0</v>
      </c>
      <c r="G45" s="99"/>
      <c r="H45" s="99">
        <f>SUM(H43-H44)</f>
        <v>102</v>
      </c>
      <c r="I45" s="99"/>
      <c r="J45" s="99">
        <f>SUM(J43-J44)</f>
        <v>50</v>
      </c>
      <c r="K45" s="99"/>
      <c r="L45" s="99">
        <f>SUM(L43-L44)</f>
        <v>146</v>
      </c>
      <c r="M45" s="99"/>
      <c r="N45" s="99">
        <f>SUM(N43-N44)</f>
        <v>50</v>
      </c>
      <c r="O45" s="99"/>
      <c r="P45" s="99">
        <f>SUM(P43-P44)</f>
        <v>0</v>
      </c>
      <c r="Q45" s="103"/>
      <c r="R45" s="104">
        <f>SUM(D45+F45+H45+J45+L45+P45)</f>
        <v>329</v>
      </c>
    </row>
    <row r="49" spans="11:18" ht="15.75" thickBot="1" x14ac:dyDescent="0.3"/>
    <row r="50" spans="11:18" ht="15.75" thickBot="1" x14ac:dyDescent="0.3">
      <c r="O50" s="56" t="s">
        <v>21</v>
      </c>
      <c r="P50" s="73"/>
      <c r="Q50" s="73"/>
      <c r="R50" s="73">
        <f>R8+R16+R24+R33+R41</f>
        <v>456</v>
      </c>
    </row>
    <row r="51" spans="11:18" ht="15.75" thickBot="1" x14ac:dyDescent="0.3"/>
    <row r="52" spans="11:18" x14ac:dyDescent="0.25">
      <c r="O52" s="4" t="s">
        <v>22</v>
      </c>
      <c r="P52" s="88"/>
      <c r="Q52" s="88"/>
      <c r="R52" s="1">
        <v>100</v>
      </c>
    </row>
    <row r="53" spans="11:18" x14ac:dyDescent="0.25">
      <c r="O53" s="6"/>
      <c r="P53" s="89"/>
      <c r="Q53" s="89"/>
      <c r="R53" s="3"/>
    </row>
    <row r="54" spans="11:18" x14ac:dyDescent="0.25">
      <c r="O54" s="6"/>
      <c r="P54" s="89"/>
      <c r="Q54" s="89"/>
      <c r="R54" s="3"/>
    </row>
    <row r="55" spans="11:18" ht="15.75" thickBot="1" x14ac:dyDescent="0.3">
      <c r="O55" s="53"/>
      <c r="P55" s="90"/>
      <c r="Q55" s="90"/>
      <c r="R55" s="54"/>
    </row>
    <row r="56" spans="11:18" ht="15.75" thickBot="1" x14ac:dyDescent="0.3"/>
    <row r="57" spans="11:18" x14ac:dyDescent="0.25">
      <c r="O57" s="4" t="s">
        <v>24</v>
      </c>
      <c r="P57" s="88"/>
      <c r="Q57" s="88"/>
      <c r="R57" s="1">
        <f>SUM(R52:R55)</f>
        <v>100</v>
      </c>
    </row>
    <row r="58" spans="11:18" ht="15.75" thickBot="1" x14ac:dyDescent="0.3">
      <c r="O58" s="53" t="s">
        <v>25</v>
      </c>
      <c r="P58" s="90"/>
      <c r="Q58" s="90"/>
      <c r="R58" s="54">
        <f>R50-R57</f>
        <v>356</v>
      </c>
    </row>
    <row r="62" spans="11:18" x14ac:dyDescent="0.25">
      <c r="K62" t="s">
        <v>9</v>
      </c>
      <c r="L62">
        <f>L41+L33+L24+L8+76</f>
        <v>354</v>
      </c>
    </row>
    <row r="63" spans="11:18" x14ac:dyDescent="0.25">
      <c r="K63" t="s">
        <v>20</v>
      </c>
      <c r="L63">
        <f>50*5</f>
        <v>250</v>
      </c>
    </row>
    <row r="64" spans="11:18" x14ac:dyDescent="0.25">
      <c r="K64" t="s">
        <v>26</v>
      </c>
      <c r="L64">
        <f>SUM(L62:L63)</f>
        <v>604</v>
      </c>
    </row>
    <row r="67" spans="14:14" x14ac:dyDescent="0.25">
      <c r="N67" t="s">
        <v>27</v>
      </c>
    </row>
  </sheetData>
  <conditionalFormatting sqref="O14:O17 Q14:Q17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O31:O34 Q31:Q34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O22:O25 Q22:Q25">
    <cfRule type="cellIs" dxfId="55" priority="13" operator="lessThan">
      <formula>0</formula>
    </cfRule>
    <cfRule type="cellIs" dxfId="54" priority="14" operator="greaterThan">
      <formula>0</formula>
    </cfRule>
  </conditionalFormatting>
  <conditionalFormatting sqref="O39:O41 Q39:Q41">
    <cfRule type="cellIs" dxfId="53" priority="1" operator="lessThan">
      <formula>0</formula>
    </cfRule>
    <cfRule type="cellIs" dxfId="52" priority="2" operator="greaterThan">
      <formula>0</formula>
    </cfRule>
  </conditionalFormatting>
  <conditionalFormatting sqref="J13:K13 J19:K21 J35:K38 J26:K30 K6:K9">
    <cfRule type="cellIs" dxfId="51" priority="30" operator="lessThan">
      <formula>0</formula>
    </cfRule>
  </conditionalFormatting>
  <conditionalFormatting sqref="J19:K21 J35:K38 J26:K30 J10:K13 K6:K9">
    <cfRule type="cellIs" dxfId="50" priority="28" operator="lessThan">
      <formula>0</formula>
    </cfRule>
    <cfRule type="cellIs" dxfId="49" priority="29" operator="greaterThan">
      <formula>0</formula>
    </cfRule>
  </conditionalFormatting>
  <conditionalFormatting sqref="O14:O17 Q14:Q17">
    <cfRule type="cellIs" dxfId="48" priority="21" operator="lessThan">
      <formula>0</formula>
    </cfRule>
  </conditionalFormatting>
  <conditionalFormatting sqref="O26:O30 O6:O9 O35:O38 O19:O21 O13 Q26:Q30 Q6:Q9 Q35:Q38 Q19:Q21 Q13">
    <cfRule type="cellIs" dxfId="47" priority="27" operator="lessThan">
      <formula>0</formula>
    </cfRule>
  </conditionalFormatting>
  <conditionalFormatting sqref="O26:O30 O6:O13 O35:O38 O19:O21 Q26:Q30 Q6:Q13 Q35:Q38 Q19:Q21">
    <cfRule type="cellIs" dxfId="46" priority="25" operator="lessThan">
      <formula>0</formula>
    </cfRule>
    <cfRule type="cellIs" dxfId="45" priority="26" operator="greaterThan">
      <formula>0</formula>
    </cfRule>
  </conditionalFormatting>
  <conditionalFormatting sqref="O22:O25 Q22:Q25">
    <cfRule type="cellIs" dxfId="44" priority="15" operator="lessThan">
      <formula>0</formula>
    </cfRule>
  </conditionalFormatting>
  <conditionalFormatting sqref="K14:K17">
    <cfRule type="cellIs" dxfId="43" priority="22" operator="lessThan">
      <formula>0</formula>
    </cfRule>
    <cfRule type="cellIs" dxfId="42" priority="23" operator="greaterThan">
      <formula>0</formula>
    </cfRule>
  </conditionalFormatting>
  <conditionalFormatting sqref="K14:K17">
    <cfRule type="cellIs" dxfId="41" priority="24" operator="lessThan">
      <formula>0</formula>
    </cfRule>
  </conditionalFormatting>
  <conditionalFormatting sqref="K31:K34">
    <cfRule type="cellIs" dxfId="40" priority="12" operator="lessThan">
      <formula>0</formula>
    </cfRule>
  </conditionalFormatting>
  <conditionalFormatting sqref="K31:K34">
    <cfRule type="cellIs" dxfId="39" priority="10" operator="lessThan">
      <formula>0</formula>
    </cfRule>
    <cfRule type="cellIs" dxfId="38" priority="11" operator="greaterThan">
      <formula>0</formula>
    </cfRule>
  </conditionalFormatting>
  <conditionalFormatting sqref="O31:O34 Q31:Q34">
    <cfRule type="cellIs" dxfId="37" priority="9" operator="lessThan">
      <formula>0</formula>
    </cfRule>
  </conditionalFormatting>
  <conditionalFormatting sqref="K22:K25">
    <cfRule type="cellIs" dxfId="36" priority="18" operator="lessThan">
      <formula>0</formula>
    </cfRule>
  </conditionalFormatting>
  <conditionalFormatting sqref="K22:K25">
    <cfRule type="cellIs" dxfId="35" priority="16" operator="lessThan">
      <formula>0</formula>
    </cfRule>
    <cfRule type="cellIs" dxfId="34" priority="17" operator="greaterThan">
      <formula>0</formula>
    </cfRule>
  </conditionalFormatting>
  <conditionalFormatting sqref="K39:K41">
    <cfRule type="cellIs" dxfId="33" priority="6" operator="lessThan">
      <formula>0</formula>
    </cfRule>
  </conditionalFormatting>
  <conditionalFormatting sqref="K39:K41">
    <cfRule type="cellIs" dxfId="32" priority="4" operator="lessThan">
      <formula>0</formula>
    </cfRule>
    <cfRule type="cellIs" dxfId="31" priority="5" operator="greaterThan">
      <formula>0</formula>
    </cfRule>
  </conditionalFormatting>
  <conditionalFormatting sqref="O39:O41 Q39:Q41">
    <cfRule type="cellIs" dxfId="30" priority="3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tabSelected="1" zoomScale="57" zoomScaleNormal="5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54" sqref="W54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16.8554687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1.85546875" customWidth="1"/>
    <col min="18" max="18" width="14.7109375" customWidth="1"/>
    <col min="19" max="19" width="24" customWidth="1"/>
  </cols>
  <sheetData>
    <row r="1" spans="1:21" ht="15.75" thickBot="1" x14ac:dyDescent="0.3">
      <c r="A1" s="11" t="s">
        <v>0</v>
      </c>
      <c r="B1" s="12" t="s">
        <v>1</v>
      </c>
      <c r="C1" s="36" t="s">
        <v>2</v>
      </c>
      <c r="D1" s="11" t="s">
        <v>14</v>
      </c>
      <c r="E1" s="12" t="s">
        <v>10</v>
      </c>
      <c r="F1" s="44" t="s">
        <v>7</v>
      </c>
      <c r="G1" s="12" t="s">
        <v>10</v>
      </c>
      <c r="H1" s="36" t="s">
        <v>5</v>
      </c>
      <c r="I1" s="43" t="s">
        <v>10</v>
      </c>
      <c r="J1" s="11" t="s">
        <v>8</v>
      </c>
      <c r="K1" s="13" t="s">
        <v>10</v>
      </c>
      <c r="L1" s="11" t="s">
        <v>9</v>
      </c>
      <c r="M1" s="12" t="s">
        <v>10</v>
      </c>
      <c r="N1" s="12" t="s">
        <v>17</v>
      </c>
      <c r="O1" s="12" t="s">
        <v>10</v>
      </c>
      <c r="P1" s="12" t="s">
        <v>29</v>
      </c>
      <c r="Q1" s="12" t="s">
        <v>10</v>
      </c>
      <c r="R1" s="36" t="s">
        <v>15</v>
      </c>
      <c r="S1" s="55" t="s">
        <v>4</v>
      </c>
    </row>
    <row r="2" spans="1:21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28</v>
      </c>
      <c r="J2" s="4">
        <v>10</v>
      </c>
      <c r="K2" s="14"/>
      <c r="L2" s="4">
        <v>29</v>
      </c>
      <c r="M2" s="14" t="s">
        <v>19</v>
      </c>
      <c r="N2" s="4">
        <v>10</v>
      </c>
      <c r="O2" s="14"/>
      <c r="P2" s="4"/>
      <c r="Q2" s="1"/>
      <c r="R2" s="60"/>
    </row>
    <row r="3" spans="1:21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/>
      <c r="M3" s="15"/>
      <c r="N3" s="6"/>
      <c r="O3" s="15"/>
      <c r="P3" s="6"/>
      <c r="Q3" s="3"/>
      <c r="R3" s="60"/>
    </row>
    <row r="4" spans="1:21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1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1" x14ac:dyDescent="0.25">
      <c r="A6" s="21" t="s">
        <v>6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10</v>
      </c>
      <c r="K6" s="76"/>
      <c r="L6" s="74">
        <f>SUM(L2:L5)</f>
        <v>29</v>
      </c>
      <c r="M6" s="84"/>
      <c r="N6" s="91">
        <f>SUM(N2:N5)</f>
        <v>10</v>
      </c>
      <c r="O6" s="84"/>
      <c r="P6" s="91">
        <f>SUM(P2:P5)</f>
        <v>0</v>
      </c>
      <c r="Q6" s="77"/>
      <c r="R6" s="92">
        <f>SUM(C6:Q6)</f>
        <v>364</v>
      </c>
      <c r="S6" s="26">
        <v>450</v>
      </c>
      <c r="T6" s="10"/>
      <c r="U6" s="10"/>
    </row>
    <row r="7" spans="1:21" x14ac:dyDescent="0.25">
      <c r="A7" s="23" t="s">
        <v>11</v>
      </c>
      <c r="B7" s="33"/>
      <c r="C7" s="40">
        <v>215</v>
      </c>
      <c r="D7" s="45">
        <v>4</v>
      </c>
      <c r="E7" s="46"/>
      <c r="F7" s="45">
        <v>4</v>
      </c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>
        <v>0</v>
      </c>
      <c r="Q7" s="80"/>
      <c r="R7" s="93">
        <f>SUM(C7+D7+F7+H7+J7+L7+N7+P7)</f>
        <v>443</v>
      </c>
      <c r="S7" s="10"/>
      <c r="T7" s="10"/>
      <c r="U7" s="10"/>
    </row>
    <row r="8" spans="1:21" ht="15.75" thickBot="1" x14ac:dyDescent="0.3">
      <c r="A8" s="64" t="s">
        <v>3</v>
      </c>
      <c r="B8" s="65"/>
      <c r="C8" s="66"/>
      <c r="D8" s="67">
        <f>D7-D6</f>
        <v>4</v>
      </c>
      <c r="E8" s="68"/>
      <c r="F8" s="47">
        <f>F7-F6</f>
        <v>4</v>
      </c>
      <c r="G8" s="68"/>
      <c r="H8" s="67">
        <f>H7-H6</f>
        <v>0</v>
      </c>
      <c r="I8" s="68"/>
      <c r="J8" s="67">
        <f>J7-J6</f>
        <v>0</v>
      </c>
      <c r="K8" s="81"/>
      <c r="L8" s="67">
        <f>L7-L6</f>
        <v>71</v>
      </c>
      <c r="M8" s="81"/>
      <c r="N8" s="47">
        <f>N7-N6</f>
        <v>0</v>
      </c>
      <c r="O8" s="82"/>
      <c r="P8" s="47">
        <f>P7-P6</f>
        <v>0</v>
      </c>
      <c r="Q8" s="48"/>
      <c r="R8" s="94">
        <f>SUM(D8+F8+H8+L8+N8+P8)</f>
        <v>79</v>
      </c>
      <c r="S8" s="10"/>
      <c r="T8" s="10"/>
      <c r="U8" s="10"/>
    </row>
    <row r="9" spans="1:21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/>
      <c r="R9" s="86"/>
      <c r="S9" s="10"/>
      <c r="T9" s="10"/>
      <c r="U9" s="10"/>
    </row>
    <row r="10" spans="1:21" x14ac:dyDescent="0.25">
      <c r="A10" s="57">
        <v>42837</v>
      </c>
      <c r="B10" s="35">
        <v>0.83333333333333337</v>
      </c>
      <c r="C10" s="42">
        <v>300</v>
      </c>
      <c r="D10" s="18">
        <v>25</v>
      </c>
      <c r="E10" s="5" t="s">
        <v>13</v>
      </c>
      <c r="F10" s="18"/>
      <c r="G10" s="5"/>
      <c r="H10" s="18">
        <v>2</v>
      </c>
      <c r="I10" s="5" t="s">
        <v>18</v>
      </c>
      <c r="J10" s="18">
        <v>10</v>
      </c>
      <c r="K10" s="16"/>
      <c r="L10" s="18">
        <v>24</v>
      </c>
      <c r="M10" s="16"/>
      <c r="N10" s="4">
        <v>10</v>
      </c>
      <c r="O10" s="14"/>
      <c r="P10" s="4"/>
      <c r="Q10" s="1"/>
      <c r="R10" s="60"/>
      <c r="S10" s="10"/>
      <c r="T10" s="10"/>
      <c r="U10" s="10"/>
    </row>
    <row r="11" spans="1:21" x14ac:dyDescent="0.25">
      <c r="A11" s="57" t="s">
        <v>12</v>
      </c>
      <c r="B11" s="35"/>
      <c r="C11" s="42"/>
      <c r="D11" s="18">
        <v>2</v>
      </c>
      <c r="E11" s="5" t="s">
        <v>16</v>
      </c>
      <c r="F11" s="18"/>
      <c r="G11" s="5"/>
      <c r="H11" s="18"/>
      <c r="I11" s="5"/>
      <c r="J11" s="18"/>
      <c r="K11" s="16"/>
      <c r="L11" s="6"/>
      <c r="M11" s="15"/>
      <c r="N11" s="6"/>
      <c r="O11" s="15"/>
      <c r="P11" s="6"/>
      <c r="Q11" s="3"/>
      <c r="R11" s="60"/>
      <c r="S11" s="10"/>
      <c r="T11" s="10"/>
      <c r="U11" s="10"/>
    </row>
    <row r="12" spans="1:21" x14ac:dyDescent="0.25">
      <c r="A12" s="58"/>
      <c r="B12" s="35"/>
      <c r="C12" s="42"/>
      <c r="D12" s="18">
        <v>2</v>
      </c>
      <c r="E12" s="5" t="s">
        <v>30</v>
      </c>
      <c r="F12" s="18"/>
      <c r="G12" s="5"/>
      <c r="H12" s="18"/>
      <c r="I12" s="5"/>
      <c r="J12" s="18"/>
      <c r="K12" s="16"/>
      <c r="L12" s="6"/>
      <c r="M12" s="15"/>
      <c r="N12" s="6"/>
      <c r="O12" s="15"/>
      <c r="P12" s="6"/>
      <c r="Q12" s="3"/>
      <c r="R12" s="60"/>
      <c r="S12" s="10"/>
      <c r="T12" s="10"/>
      <c r="U12" s="10"/>
    </row>
    <row r="13" spans="1:21" ht="15.75" thickBot="1" x14ac:dyDescent="0.3">
      <c r="A13" s="59"/>
      <c r="B13" s="32"/>
      <c r="C13" s="39"/>
      <c r="D13" s="17">
        <v>2</v>
      </c>
      <c r="E13" s="9" t="s">
        <v>31</v>
      </c>
      <c r="F13" s="17"/>
      <c r="G13" s="9"/>
      <c r="H13" s="17"/>
      <c r="I13" s="9"/>
      <c r="J13" s="17"/>
      <c r="K13" s="20"/>
      <c r="L13" s="53"/>
      <c r="M13" s="83"/>
      <c r="N13" s="53"/>
      <c r="O13" s="83"/>
      <c r="P13" s="53"/>
      <c r="Q13" s="54"/>
      <c r="R13" s="60"/>
      <c r="S13" s="10"/>
      <c r="T13" s="10"/>
      <c r="U13" s="10"/>
    </row>
    <row r="14" spans="1:21" x14ac:dyDescent="0.25">
      <c r="A14" s="21" t="s">
        <v>6</v>
      </c>
      <c r="B14" s="30"/>
      <c r="C14" s="37">
        <f>SUM(C10:C13)</f>
        <v>300</v>
      </c>
      <c r="D14" s="74">
        <f>SUM(D10:D13)</f>
        <v>31</v>
      </c>
      <c r="E14" s="75"/>
      <c r="F14" s="74">
        <f>SUM(F10:F13)</f>
        <v>0</v>
      </c>
      <c r="G14" s="75"/>
      <c r="H14" s="74">
        <f>SUM(H10:H13)</f>
        <v>2</v>
      </c>
      <c r="I14" s="75"/>
      <c r="J14" s="74">
        <f>SUM(J10:J13)</f>
        <v>10</v>
      </c>
      <c r="K14" s="76"/>
      <c r="L14" s="74">
        <f>SUM(L10:L13)</f>
        <v>24</v>
      </c>
      <c r="M14" s="84"/>
      <c r="N14" s="91">
        <f>SUM(N10:N13)</f>
        <v>10</v>
      </c>
      <c r="O14" s="84"/>
      <c r="P14" s="91">
        <f>SUM(P10:P13)</f>
        <v>0</v>
      </c>
      <c r="Q14" s="77"/>
      <c r="R14" s="92">
        <f>SUM(C14:Q14)</f>
        <v>377</v>
      </c>
      <c r="S14" s="26">
        <v>450</v>
      </c>
      <c r="T14" s="10"/>
      <c r="U14" s="10"/>
    </row>
    <row r="15" spans="1:21" x14ac:dyDescent="0.25">
      <c r="A15" s="23" t="s">
        <v>11</v>
      </c>
      <c r="B15" s="33"/>
      <c r="C15" s="40">
        <v>300</v>
      </c>
      <c r="D15" s="45">
        <v>65</v>
      </c>
      <c r="E15" s="46"/>
      <c r="F15" s="45">
        <v>4</v>
      </c>
      <c r="G15" s="46"/>
      <c r="H15" s="45">
        <v>4</v>
      </c>
      <c r="I15" s="46"/>
      <c r="J15" s="78">
        <v>10</v>
      </c>
      <c r="K15" s="79"/>
      <c r="L15" s="45">
        <v>50</v>
      </c>
      <c r="M15" s="79"/>
      <c r="N15" s="78">
        <v>10</v>
      </c>
      <c r="O15" s="79"/>
      <c r="P15" s="78"/>
      <c r="Q15" s="80"/>
      <c r="R15" s="93">
        <f>SUM(C15+D15+F15+H15+J15+L15+N15+P15)</f>
        <v>443</v>
      </c>
      <c r="S15" s="10"/>
      <c r="T15" s="10"/>
      <c r="U15" s="10"/>
    </row>
    <row r="16" spans="1:21" ht="15.75" thickBot="1" x14ac:dyDescent="0.3">
      <c r="A16" s="64" t="s">
        <v>3</v>
      </c>
      <c r="B16" s="65"/>
      <c r="C16" s="66"/>
      <c r="D16" s="67">
        <f>D15-D14</f>
        <v>34</v>
      </c>
      <c r="E16" s="68"/>
      <c r="F16" s="47">
        <f>F15-F14</f>
        <v>4</v>
      </c>
      <c r="G16" s="68"/>
      <c r="H16" s="67">
        <f>H15-H14</f>
        <v>2</v>
      </c>
      <c r="I16" s="68"/>
      <c r="J16" s="67">
        <f>J15-J14</f>
        <v>0</v>
      </c>
      <c r="K16" s="81"/>
      <c r="L16" s="67">
        <f>L15-L14</f>
        <v>26</v>
      </c>
      <c r="M16" s="81"/>
      <c r="N16" s="47">
        <f>N15-N14</f>
        <v>0</v>
      </c>
      <c r="O16" s="82"/>
      <c r="P16" s="47">
        <f>P15-P14</f>
        <v>0</v>
      </c>
      <c r="Q16" s="48"/>
      <c r="R16" s="94">
        <f>SUM(D16+F16+H16+L16+N16+P16)</f>
        <v>66</v>
      </c>
      <c r="S16" s="27"/>
      <c r="T16" s="10"/>
      <c r="U16" s="10"/>
    </row>
    <row r="17" spans="1:21" ht="15.75" thickBot="1" x14ac:dyDescent="0.3">
      <c r="A17" s="70"/>
      <c r="B17" s="71"/>
      <c r="C17" s="69"/>
      <c r="D17" s="69"/>
      <c r="E17" s="69"/>
      <c r="F17" s="69"/>
      <c r="G17" s="69"/>
      <c r="H17" s="72"/>
      <c r="I17" s="72"/>
      <c r="J17" s="69"/>
      <c r="K17" s="69"/>
      <c r="L17" s="69"/>
      <c r="M17" s="69"/>
      <c r="N17" s="63"/>
      <c r="O17" s="63"/>
      <c r="P17" s="63"/>
      <c r="Q17" s="63"/>
      <c r="R17" s="86"/>
      <c r="S17" s="27"/>
      <c r="T17" s="10"/>
      <c r="U17" s="10"/>
    </row>
    <row r="18" spans="1:21" x14ac:dyDescent="0.25">
      <c r="A18" s="28">
        <v>42838</v>
      </c>
      <c r="B18" s="35">
        <v>0.83333333333333337</v>
      </c>
      <c r="C18" s="42">
        <v>300</v>
      </c>
      <c r="D18" s="18"/>
      <c r="E18" s="5"/>
      <c r="F18" s="18"/>
      <c r="G18" s="5"/>
      <c r="H18" s="18"/>
      <c r="I18" s="5"/>
      <c r="J18" s="18">
        <v>10</v>
      </c>
      <c r="K18" s="16"/>
      <c r="L18" s="18">
        <v>33</v>
      </c>
      <c r="M18" s="16" t="s">
        <v>19</v>
      </c>
      <c r="N18" s="4">
        <v>10</v>
      </c>
      <c r="O18" s="14"/>
      <c r="P18" s="4"/>
      <c r="Q18" s="1"/>
      <c r="R18" s="60"/>
      <c r="S18" s="10"/>
      <c r="T18" s="10"/>
      <c r="U18" s="10"/>
    </row>
    <row r="19" spans="1:21" x14ac:dyDescent="0.25">
      <c r="A19" s="7"/>
      <c r="B19" s="31"/>
      <c r="C19" s="38"/>
      <c r="D19" s="6"/>
      <c r="E19" s="3"/>
      <c r="F19" s="6"/>
      <c r="G19" s="3"/>
      <c r="H19" s="49"/>
      <c r="I19" s="50"/>
      <c r="J19" s="6"/>
      <c r="K19" s="15"/>
      <c r="L19" s="6"/>
      <c r="M19" s="15"/>
      <c r="N19" s="6"/>
      <c r="O19" s="15"/>
      <c r="P19" s="6"/>
      <c r="Q19" s="3"/>
      <c r="R19" s="60"/>
      <c r="S19" s="10"/>
      <c r="T19" s="10"/>
      <c r="U19" s="10"/>
    </row>
    <row r="20" spans="1:21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/>
      <c r="M20" s="15"/>
      <c r="N20" s="6"/>
      <c r="O20" s="15"/>
      <c r="P20" s="6"/>
      <c r="Q20" s="3"/>
      <c r="R20" s="60"/>
      <c r="S20" s="10"/>
      <c r="T20" s="10"/>
      <c r="U20" s="10"/>
    </row>
    <row r="21" spans="1:21" ht="15.75" thickBot="1" x14ac:dyDescent="0.3">
      <c r="A21" s="25"/>
      <c r="B21" s="32"/>
      <c r="C21" s="39"/>
      <c r="D21" s="17"/>
      <c r="E21" s="9"/>
      <c r="F21" s="17"/>
      <c r="G21" s="9"/>
      <c r="H21" s="8"/>
      <c r="I21" s="51"/>
      <c r="J21" s="17"/>
      <c r="K21" s="20"/>
      <c r="L21" s="53"/>
      <c r="M21" s="83"/>
      <c r="N21" s="17"/>
      <c r="O21" s="20"/>
      <c r="P21" s="53"/>
      <c r="Q21" s="54"/>
      <c r="R21" s="60"/>
      <c r="S21" s="10"/>
      <c r="T21" s="10"/>
      <c r="U21" s="10"/>
    </row>
    <row r="22" spans="1:21" x14ac:dyDescent="0.25">
      <c r="A22" s="21" t="s">
        <v>6</v>
      </c>
      <c r="B22" s="30"/>
      <c r="C22" s="37">
        <f>SUM(C18:C21)</f>
        <v>300</v>
      </c>
      <c r="D22" s="74">
        <f>SUM(D18:D21)</f>
        <v>0</v>
      </c>
      <c r="E22" s="75"/>
      <c r="F22" s="74">
        <f>SUM(F18:F21)</f>
        <v>0</v>
      </c>
      <c r="G22" s="75"/>
      <c r="H22" s="74">
        <f>SUM(H18:H21)</f>
        <v>0</v>
      </c>
      <c r="I22" s="75"/>
      <c r="J22" s="74">
        <f>SUM(J18:J21)</f>
        <v>10</v>
      </c>
      <c r="K22" s="76"/>
      <c r="L22" s="74">
        <f>SUM(L18:L21)</f>
        <v>33</v>
      </c>
      <c r="M22" s="76"/>
      <c r="N22" s="74">
        <f>SUM(N18:N21)</f>
        <v>10</v>
      </c>
      <c r="O22" s="76"/>
      <c r="P22" s="91">
        <f>SUM(P18:P21)</f>
        <v>0</v>
      </c>
      <c r="Q22" s="77"/>
      <c r="R22" s="92">
        <f>SUM(C22:Q22)</f>
        <v>353</v>
      </c>
      <c r="S22" s="62">
        <v>450</v>
      </c>
    </row>
    <row r="23" spans="1:21" x14ac:dyDescent="0.25">
      <c r="A23" s="23" t="s">
        <v>11</v>
      </c>
      <c r="B23" s="33"/>
      <c r="C23" s="40">
        <v>300</v>
      </c>
      <c r="D23" s="45">
        <v>4</v>
      </c>
      <c r="E23" s="46"/>
      <c r="F23" s="45">
        <v>4</v>
      </c>
      <c r="G23" s="46"/>
      <c r="H23" s="45">
        <v>4</v>
      </c>
      <c r="I23" s="46"/>
      <c r="J23" s="78">
        <v>10</v>
      </c>
      <c r="K23" s="79"/>
      <c r="L23" s="45">
        <v>100</v>
      </c>
      <c r="M23" s="79"/>
      <c r="N23" s="78">
        <v>10</v>
      </c>
      <c r="O23" s="79"/>
      <c r="P23" s="78">
        <v>0</v>
      </c>
      <c r="Q23" s="80"/>
      <c r="R23" s="93">
        <f>SUM(C23+D23+F23+H23+J23+L23+N23+P23)</f>
        <v>432</v>
      </c>
    </row>
    <row r="24" spans="1:21" ht="15.75" thickBot="1" x14ac:dyDescent="0.3">
      <c r="A24" s="64" t="s">
        <v>3</v>
      </c>
      <c r="B24" s="65"/>
      <c r="C24" s="66"/>
      <c r="D24" s="67">
        <f>D23-D22</f>
        <v>4</v>
      </c>
      <c r="E24" s="68"/>
      <c r="F24" s="47">
        <f>F23-F22</f>
        <v>4</v>
      </c>
      <c r="G24" s="68"/>
      <c r="H24" s="67">
        <f>H23-H22</f>
        <v>4</v>
      </c>
      <c r="I24" s="68"/>
      <c r="J24" s="67">
        <f>J23-J22</f>
        <v>0</v>
      </c>
      <c r="K24" s="81"/>
      <c r="L24" s="67">
        <f>L23-L22</f>
        <v>67</v>
      </c>
      <c r="M24" s="81"/>
      <c r="N24" s="47">
        <f>N23-N22</f>
        <v>0</v>
      </c>
      <c r="O24" s="82"/>
      <c r="P24" s="47">
        <f>P23-P22</f>
        <v>0</v>
      </c>
      <c r="Q24" s="48"/>
      <c r="R24" s="94">
        <f>SUM(D24+F24+H24+L24+N24+P24)</f>
        <v>79</v>
      </c>
      <c r="S24" s="10"/>
    </row>
    <row r="25" spans="1:21" ht="15.75" thickBot="1" x14ac:dyDescent="0.3">
      <c r="A25" s="70"/>
      <c r="B25" s="71"/>
      <c r="C25" s="69"/>
      <c r="D25" s="69"/>
      <c r="E25" s="69"/>
      <c r="F25" s="69"/>
      <c r="G25" s="69"/>
      <c r="H25" s="72"/>
      <c r="I25" s="72"/>
      <c r="J25" s="69"/>
      <c r="K25" s="69"/>
      <c r="L25" s="69"/>
      <c r="M25" s="69"/>
      <c r="N25" s="63"/>
      <c r="O25" s="63"/>
      <c r="P25" s="63"/>
      <c r="Q25" s="63"/>
      <c r="R25" s="86"/>
      <c r="S25" s="10"/>
    </row>
    <row r="26" spans="1:21" x14ac:dyDescent="0.25">
      <c r="A26" s="28">
        <v>42839</v>
      </c>
      <c r="B26" s="35">
        <v>0.83333333333333337</v>
      </c>
      <c r="C26" s="42">
        <v>300</v>
      </c>
      <c r="D26" s="18"/>
      <c r="E26" s="5"/>
      <c r="F26" s="18"/>
      <c r="G26" s="5"/>
      <c r="H26" s="18"/>
      <c r="I26" s="5"/>
      <c r="J26" s="18">
        <v>10</v>
      </c>
      <c r="K26" s="16"/>
      <c r="L26" s="18">
        <v>34</v>
      </c>
      <c r="M26" s="16" t="s">
        <v>19</v>
      </c>
      <c r="N26" s="4">
        <v>10</v>
      </c>
      <c r="O26" s="14"/>
      <c r="P26" s="4"/>
      <c r="Q26" s="1"/>
      <c r="R26" s="60"/>
      <c r="S26" s="10"/>
    </row>
    <row r="27" spans="1:21" x14ac:dyDescent="0.25">
      <c r="A27" s="7"/>
      <c r="B27" s="31"/>
      <c r="C27" s="38"/>
      <c r="D27" s="6"/>
      <c r="E27" s="3"/>
      <c r="F27" s="6"/>
      <c r="G27" s="3"/>
      <c r="H27" s="6"/>
      <c r="I27" s="3"/>
      <c r="J27" s="6"/>
      <c r="K27" s="15"/>
      <c r="L27" s="6"/>
      <c r="M27" s="15"/>
      <c r="N27" s="6"/>
      <c r="O27" s="15"/>
      <c r="P27" s="6"/>
      <c r="Q27" s="3"/>
      <c r="R27" s="60"/>
      <c r="S27" s="10"/>
    </row>
    <row r="28" spans="1:21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/>
      <c r="M28" s="15"/>
      <c r="N28" s="6"/>
      <c r="O28" s="15"/>
      <c r="P28" s="6"/>
      <c r="Q28" s="3"/>
      <c r="R28" s="60"/>
      <c r="S28" s="10"/>
    </row>
    <row r="29" spans="1:21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1" ht="15.75" thickBot="1" x14ac:dyDescent="0.3">
      <c r="A30" s="25"/>
      <c r="B30" s="32"/>
      <c r="C30" s="39"/>
      <c r="D30" s="17"/>
      <c r="E30" s="9"/>
      <c r="F30" s="17"/>
      <c r="G30" s="9"/>
      <c r="H30" s="17"/>
      <c r="I30" s="9"/>
      <c r="J30" s="17"/>
      <c r="K30" s="20"/>
      <c r="L30" s="53"/>
      <c r="M30" s="83"/>
      <c r="N30" s="17"/>
      <c r="O30" s="20"/>
      <c r="P30" s="53"/>
      <c r="Q30" s="54"/>
      <c r="R30" s="60"/>
      <c r="S30" s="10"/>
    </row>
    <row r="31" spans="1:21" x14ac:dyDescent="0.25">
      <c r="A31" s="21" t="s">
        <v>6</v>
      </c>
      <c r="B31" s="30"/>
      <c r="C31" s="37">
        <f>SUM(C26:C30)</f>
        <v>300</v>
      </c>
      <c r="D31" s="74">
        <f>SUM(D27:D30)</f>
        <v>0</v>
      </c>
      <c r="E31" s="75"/>
      <c r="F31" s="74">
        <f>SUM(F26:F30)</f>
        <v>0</v>
      </c>
      <c r="G31" s="75"/>
      <c r="H31" s="74">
        <f>SUM(H26:H30)</f>
        <v>0</v>
      </c>
      <c r="I31" s="75"/>
      <c r="J31" s="74">
        <f>SUM(J26:J30)</f>
        <v>10</v>
      </c>
      <c r="K31" s="76"/>
      <c r="L31" s="74">
        <f>SUM(L26:L30)</f>
        <v>34</v>
      </c>
      <c r="M31" s="76"/>
      <c r="N31" s="74">
        <f>SUM(N26:N30)</f>
        <v>10</v>
      </c>
      <c r="O31" s="76"/>
      <c r="P31" s="91">
        <f>SUM(P26:P30)</f>
        <v>0</v>
      </c>
      <c r="Q31" s="77"/>
      <c r="R31" s="92">
        <f>SUM(C31:Q31)</f>
        <v>354</v>
      </c>
      <c r="S31" s="26">
        <v>450</v>
      </c>
    </row>
    <row r="32" spans="1:21" x14ac:dyDescent="0.25">
      <c r="A32" s="23" t="s">
        <v>11</v>
      </c>
      <c r="B32" s="33"/>
      <c r="C32" s="40">
        <v>300</v>
      </c>
      <c r="D32" s="45">
        <v>4</v>
      </c>
      <c r="E32" s="46"/>
      <c r="F32" s="45">
        <v>4</v>
      </c>
      <c r="G32" s="46"/>
      <c r="H32" s="45">
        <v>4</v>
      </c>
      <c r="I32" s="46"/>
      <c r="J32" s="78">
        <v>10</v>
      </c>
      <c r="K32" s="79"/>
      <c r="L32" s="45">
        <v>100</v>
      </c>
      <c r="M32" s="79"/>
      <c r="N32" s="78">
        <v>10</v>
      </c>
      <c r="O32" s="79"/>
      <c r="P32" s="78">
        <v>0</v>
      </c>
      <c r="Q32" s="80"/>
      <c r="R32" s="93">
        <f>SUM(C32+D32+F32+H32+J32+L32+N32+P32)</f>
        <v>432</v>
      </c>
      <c r="S32" s="10"/>
    </row>
    <row r="33" spans="1:19" ht="15.75" thickBot="1" x14ac:dyDescent="0.3">
      <c r="A33" s="64" t="s">
        <v>3</v>
      </c>
      <c r="B33" s="65"/>
      <c r="C33" s="66"/>
      <c r="D33" s="67">
        <f>D32-D31</f>
        <v>4</v>
      </c>
      <c r="E33" s="68"/>
      <c r="F33" s="47">
        <f>F32-F31</f>
        <v>4</v>
      </c>
      <c r="G33" s="68"/>
      <c r="H33" s="67">
        <f>H32-H31</f>
        <v>4</v>
      </c>
      <c r="I33" s="68"/>
      <c r="J33" s="67">
        <f>J32-J31</f>
        <v>0</v>
      </c>
      <c r="K33" s="81"/>
      <c r="L33" s="67">
        <f>L32-L31</f>
        <v>66</v>
      </c>
      <c r="M33" s="81"/>
      <c r="N33" s="47">
        <f>N32-N31</f>
        <v>0</v>
      </c>
      <c r="O33" s="82"/>
      <c r="P33" s="47">
        <f>P32-P31</f>
        <v>0</v>
      </c>
      <c r="Q33" s="48"/>
      <c r="R33" s="94">
        <f>SUM(D33+F33+H33+L33+N33+P33)</f>
        <v>78</v>
      </c>
      <c r="S33" s="10"/>
    </row>
    <row r="34" spans="1:19" ht="15.75" thickBot="1" x14ac:dyDescent="0.3">
      <c r="A34" s="70"/>
      <c r="B34" s="71"/>
      <c r="C34" s="69"/>
      <c r="D34" s="69"/>
      <c r="E34" s="69"/>
      <c r="F34" s="69"/>
      <c r="G34" s="69"/>
      <c r="H34" s="72"/>
      <c r="I34" s="72"/>
      <c r="J34" s="69"/>
      <c r="K34" s="69"/>
      <c r="L34" s="69"/>
      <c r="M34" s="69"/>
      <c r="N34" s="63"/>
      <c r="O34" s="63"/>
      <c r="P34" s="63"/>
      <c r="Q34" s="63"/>
      <c r="R34" s="87"/>
      <c r="S34" s="10"/>
    </row>
    <row r="35" spans="1:19" x14ac:dyDescent="0.25">
      <c r="A35" s="28">
        <v>42840</v>
      </c>
      <c r="B35" s="35">
        <v>0.83333333333333337</v>
      </c>
      <c r="C35" s="42">
        <v>300</v>
      </c>
      <c r="D35" s="18"/>
      <c r="E35" s="5"/>
      <c r="F35" s="18"/>
      <c r="G35" s="5"/>
      <c r="H35" s="18"/>
      <c r="I35" s="5"/>
      <c r="J35" s="18">
        <v>10</v>
      </c>
      <c r="K35" s="16"/>
      <c r="L35" s="18">
        <v>26</v>
      </c>
      <c r="M35" s="16" t="s">
        <v>19</v>
      </c>
      <c r="N35" s="4">
        <v>10</v>
      </c>
      <c r="O35" s="14"/>
      <c r="P35" s="4"/>
      <c r="Q35" s="1"/>
      <c r="R35" s="61"/>
    </row>
    <row r="36" spans="1:19" x14ac:dyDescent="0.25">
      <c r="A36" s="7"/>
      <c r="B36" s="31"/>
      <c r="C36" s="38"/>
      <c r="D36" s="6"/>
      <c r="E36" s="3"/>
      <c r="F36" s="6"/>
      <c r="G36" s="3"/>
      <c r="H36" s="6"/>
      <c r="I36" s="3"/>
      <c r="J36" s="6"/>
      <c r="K36" s="15"/>
      <c r="L36" s="6"/>
      <c r="M36" s="15"/>
      <c r="N36" s="6"/>
      <c r="O36" s="15"/>
      <c r="P36" s="6"/>
      <c r="Q36" s="3"/>
      <c r="R36" s="60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/>
      <c r="M37" s="15"/>
      <c r="N37" s="6"/>
      <c r="O37" s="15"/>
      <c r="P37" s="6"/>
      <c r="Q37" s="3"/>
      <c r="R37" s="60"/>
    </row>
    <row r="38" spans="1:19" ht="15.75" thickBot="1" x14ac:dyDescent="0.3">
      <c r="A38" s="25"/>
      <c r="B38" s="32"/>
      <c r="C38" s="39"/>
      <c r="D38" s="17"/>
      <c r="E38" s="9"/>
      <c r="F38" s="17"/>
      <c r="G38" s="9"/>
      <c r="H38" s="17"/>
      <c r="I38" s="9"/>
      <c r="J38" s="17"/>
      <c r="K38" s="20"/>
      <c r="L38" s="53"/>
      <c r="M38" s="83"/>
      <c r="N38" s="17"/>
      <c r="O38" s="20"/>
      <c r="P38" s="53"/>
      <c r="Q38" s="54"/>
      <c r="R38" s="60"/>
    </row>
    <row r="39" spans="1:19" x14ac:dyDescent="0.25">
      <c r="A39" s="21" t="s">
        <v>6</v>
      </c>
      <c r="B39" s="30"/>
      <c r="C39" s="37">
        <f>SUM(C35:C38)</f>
        <v>300</v>
      </c>
      <c r="D39" s="74">
        <f>SUM(D35:D38)</f>
        <v>0</v>
      </c>
      <c r="E39" s="75"/>
      <c r="F39" s="74">
        <f>SUM(F35:F38)</f>
        <v>0</v>
      </c>
      <c r="G39" s="75"/>
      <c r="H39" s="74">
        <f>SUM(H35:H38)</f>
        <v>0</v>
      </c>
      <c r="I39" s="75"/>
      <c r="J39" s="74">
        <f>SUM(J35:J38)</f>
        <v>10</v>
      </c>
      <c r="K39" s="76"/>
      <c r="L39" s="74">
        <f>SUM(L35:L38)</f>
        <v>26</v>
      </c>
      <c r="M39" s="84"/>
      <c r="N39" s="74">
        <f>SUM(N35:N38)</f>
        <v>10</v>
      </c>
      <c r="O39" s="76"/>
      <c r="P39" s="91">
        <f>SUM(P35:P38)</f>
        <v>0</v>
      </c>
      <c r="Q39" s="77"/>
      <c r="R39" s="92">
        <f>SUM(C39:Q39)</f>
        <v>346</v>
      </c>
      <c r="S39" s="62">
        <v>450</v>
      </c>
    </row>
    <row r="40" spans="1:19" x14ac:dyDescent="0.25">
      <c r="A40" s="23" t="s">
        <v>11</v>
      </c>
      <c r="B40" s="33"/>
      <c r="C40" s="40">
        <v>300</v>
      </c>
      <c r="D40" s="45">
        <v>4</v>
      </c>
      <c r="E40" s="46"/>
      <c r="F40" s="45">
        <v>4</v>
      </c>
      <c r="G40" s="46"/>
      <c r="H40" s="45">
        <v>4</v>
      </c>
      <c r="I40" s="46"/>
      <c r="J40" s="78">
        <v>10</v>
      </c>
      <c r="K40" s="79"/>
      <c r="L40" s="45">
        <v>100</v>
      </c>
      <c r="M40" s="79"/>
      <c r="N40" s="78">
        <v>10</v>
      </c>
      <c r="O40" s="79"/>
      <c r="P40" s="78">
        <v>0</v>
      </c>
      <c r="Q40" s="80"/>
      <c r="R40" s="93">
        <f>SUM(C40+D40+F40+H40+J40+L40+N40+P40)</f>
        <v>432</v>
      </c>
    </row>
    <row r="41" spans="1:19" ht="15.75" thickBot="1" x14ac:dyDescent="0.3">
      <c r="A41" s="24" t="s">
        <v>3</v>
      </c>
      <c r="B41" s="34"/>
      <c r="C41" s="41"/>
      <c r="D41" s="47">
        <f>D40-D39</f>
        <v>4</v>
      </c>
      <c r="E41" s="48"/>
      <c r="F41" s="47">
        <f>F40-F39</f>
        <v>4</v>
      </c>
      <c r="G41" s="48"/>
      <c r="H41" s="47">
        <f>H40-H39</f>
        <v>4</v>
      </c>
      <c r="I41" s="48"/>
      <c r="J41" s="47">
        <f>J40-J39</f>
        <v>0</v>
      </c>
      <c r="K41" s="82"/>
      <c r="L41" s="47">
        <f>L40-L39</f>
        <v>74</v>
      </c>
      <c r="M41" s="82"/>
      <c r="N41" s="47">
        <f>N40-N39</f>
        <v>0</v>
      </c>
      <c r="O41" s="82"/>
      <c r="P41" s="47">
        <f>P40-P39</f>
        <v>0</v>
      </c>
      <c r="Q41" s="48"/>
      <c r="R41" s="94">
        <f>SUM(D41+F41+H41+L41+N41+P41)</f>
        <v>86</v>
      </c>
    </row>
    <row r="42" spans="1:19" ht="15.75" thickBot="1" x14ac:dyDescent="0.3"/>
    <row r="43" spans="1:19" x14ac:dyDescent="0.25">
      <c r="A43" s="96" t="s">
        <v>32</v>
      </c>
      <c r="B43" s="97"/>
      <c r="C43" s="97"/>
      <c r="D43" s="97">
        <f>SUM(D7+D15+D23+D32+D40)</f>
        <v>81</v>
      </c>
      <c r="E43" s="97"/>
      <c r="F43" s="97">
        <f>SUM(F7+F15+F23+F32+F40)</f>
        <v>20</v>
      </c>
      <c r="G43" s="97"/>
      <c r="H43" s="97">
        <f>SUM(H7+H15+H23+H32+H40)</f>
        <v>116</v>
      </c>
      <c r="I43" s="97"/>
      <c r="J43" s="100">
        <f>SUM(J7+J15+J23+J32+J40)</f>
        <v>50</v>
      </c>
      <c r="K43" s="100"/>
      <c r="L43" s="97">
        <f>SUM(L7+L15+L23+L32+L40)</f>
        <v>450</v>
      </c>
      <c r="M43" s="97"/>
      <c r="N43" s="105">
        <f>SUM(N7+N15+N23+N32+N40)</f>
        <v>50</v>
      </c>
      <c r="O43" s="97"/>
      <c r="P43" s="97">
        <f>SUM(P7+P15+P23+P32+P40)</f>
        <v>0</v>
      </c>
      <c r="Q43" s="101"/>
      <c r="R43" s="93">
        <f>SUM(C43+D43+F43+H43+J43+L43+N43+P43)</f>
        <v>767</v>
      </c>
    </row>
    <row r="44" spans="1:19" x14ac:dyDescent="0.25">
      <c r="A44" s="52" t="s">
        <v>33</v>
      </c>
      <c r="B44" s="22"/>
      <c r="C44" s="22"/>
      <c r="D44" s="22">
        <f>SUM(D8+D16+D24+D33+D41)</f>
        <v>50</v>
      </c>
      <c r="E44" s="22"/>
      <c r="F44" s="22">
        <f>SUM(F8+F16+F24+F33+F41)</f>
        <v>20</v>
      </c>
      <c r="G44" s="22"/>
      <c r="H44" s="22">
        <f>SUM(H8+H16+H24+H33+H41)</f>
        <v>14</v>
      </c>
      <c r="I44" s="22"/>
      <c r="J44" s="95">
        <f>SUM(J8+J16+J24+J33+J41)</f>
        <v>0</v>
      </c>
      <c r="K44" s="95"/>
      <c r="L44" s="22">
        <f>SUM(L8+L16+L24+L33+L41)</f>
        <v>304</v>
      </c>
      <c r="M44" s="22"/>
      <c r="N44" s="22">
        <f>SUM(N8+N16+N24+N33+N41)</f>
        <v>0</v>
      </c>
      <c r="O44" s="22"/>
      <c r="P44" s="22">
        <f>SUM(P8+P16+P24+P33+P41)</f>
        <v>0</v>
      </c>
      <c r="Q44" s="102"/>
      <c r="R44" s="85">
        <f>SUM(D44+F44+H44+J44+L44+N44+P44)</f>
        <v>388</v>
      </c>
    </row>
    <row r="45" spans="1:19" ht="15.75" thickBot="1" x14ac:dyDescent="0.3">
      <c r="A45" s="98" t="s">
        <v>34</v>
      </c>
      <c r="B45" s="99"/>
      <c r="C45" s="99"/>
      <c r="D45" s="99">
        <f>SUM(D43-D44)</f>
        <v>31</v>
      </c>
      <c r="E45" s="99"/>
      <c r="F45" s="99">
        <f>SUM(F43-F44)</f>
        <v>0</v>
      </c>
      <c r="G45" s="99"/>
      <c r="H45" s="99">
        <f>SUM(H43-H44)</f>
        <v>102</v>
      </c>
      <c r="I45" s="99"/>
      <c r="J45" s="99">
        <f>SUM(J43-J44)</f>
        <v>50</v>
      </c>
      <c r="K45" s="99"/>
      <c r="L45" s="99">
        <f>SUM(L43-L44)</f>
        <v>146</v>
      </c>
      <c r="M45" s="99"/>
      <c r="N45" s="99">
        <f>SUM(N43-N44)</f>
        <v>50</v>
      </c>
      <c r="O45" s="99"/>
      <c r="P45" s="99">
        <f>SUM(P43-P44)</f>
        <v>0</v>
      </c>
      <c r="Q45" s="103"/>
      <c r="R45" s="104">
        <f>SUM(D45+F45+H45+J45+L45+P45)</f>
        <v>329</v>
      </c>
    </row>
    <row r="49" spans="11:18" ht="15.75" thickBot="1" x14ac:dyDescent="0.3"/>
    <row r="50" spans="11:18" ht="15.75" thickBot="1" x14ac:dyDescent="0.3">
      <c r="O50" s="56" t="s">
        <v>33</v>
      </c>
      <c r="P50" s="73"/>
      <c r="Q50" s="73"/>
      <c r="R50" s="73">
        <f>R8+R16+R24+R33+R41</f>
        <v>388</v>
      </c>
    </row>
    <row r="51" spans="11:18" ht="15.75" thickBot="1" x14ac:dyDescent="0.3"/>
    <row r="52" spans="11:18" x14ac:dyDescent="0.25">
      <c r="O52" s="4" t="s">
        <v>22</v>
      </c>
      <c r="P52" s="88"/>
      <c r="Q52" s="88"/>
      <c r="R52" s="1">
        <v>100</v>
      </c>
    </row>
    <row r="53" spans="11:18" x14ac:dyDescent="0.25">
      <c r="O53" s="6"/>
      <c r="P53" s="89"/>
      <c r="Q53" s="89"/>
      <c r="R53" s="3"/>
    </row>
    <row r="54" spans="11:18" x14ac:dyDescent="0.25">
      <c r="O54" s="6"/>
      <c r="P54" s="89"/>
      <c r="Q54" s="89"/>
      <c r="R54" s="3"/>
    </row>
    <row r="55" spans="11:18" ht="15.75" thickBot="1" x14ac:dyDescent="0.3">
      <c r="O55" s="53"/>
      <c r="P55" s="90"/>
      <c r="Q55" s="90"/>
      <c r="R55" s="54"/>
    </row>
    <row r="56" spans="11:18" ht="15.75" thickBot="1" x14ac:dyDescent="0.3"/>
    <row r="57" spans="11:18" x14ac:dyDescent="0.25">
      <c r="O57" s="4" t="s">
        <v>24</v>
      </c>
      <c r="P57" s="88"/>
      <c r="Q57" s="88"/>
      <c r="R57" s="1">
        <f>SUM(R52:R55)</f>
        <v>100</v>
      </c>
    </row>
    <row r="58" spans="11:18" ht="15.75" thickBot="1" x14ac:dyDescent="0.3">
      <c r="O58" s="53" t="s">
        <v>25</v>
      </c>
      <c r="P58" s="90"/>
      <c r="Q58" s="90"/>
      <c r="R58" s="54">
        <f>R50-R57</f>
        <v>288</v>
      </c>
    </row>
    <row r="62" spans="11:18" x14ac:dyDescent="0.25">
      <c r="K62" t="s">
        <v>9</v>
      </c>
      <c r="L62">
        <f>L41+L33+L24+L8+76</f>
        <v>354</v>
      </c>
    </row>
    <row r="63" spans="11:18" x14ac:dyDescent="0.25">
      <c r="K63" t="s">
        <v>20</v>
      </c>
      <c r="L63">
        <f>50*5</f>
        <v>250</v>
      </c>
    </row>
    <row r="64" spans="11:18" x14ac:dyDescent="0.25">
      <c r="K64" t="s">
        <v>26</v>
      </c>
      <c r="L64">
        <f>SUM(L62:L63)</f>
        <v>604</v>
      </c>
    </row>
    <row r="67" spans="14:14" x14ac:dyDescent="0.25">
      <c r="N67" t="s">
        <v>27</v>
      </c>
    </row>
  </sheetData>
  <conditionalFormatting sqref="O14:O17 Q14:Q17">
    <cfRule type="cellIs" dxfId="29" priority="19" operator="lessThan">
      <formula>0</formula>
    </cfRule>
    <cfRule type="cellIs" dxfId="28" priority="20" operator="greaterThan">
      <formula>0</formula>
    </cfRule>
  </conditionalFormatting>
  <conditionalFormatting sqref="O31:O34 Q31:Q34"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O22:O25 Q22:Q25">
    <cfRule type="cellIs" dxfId="25" priority="13" operator="lessThan">
      <formula>0</formula>
    </cfRule>
    <cfRule type="cellIs" dxfId="24" priority="14" operator="greaterThan">
      <formula>0</formula>
    </cfRule>
  </conditionalFormatting>
  <conditionalFormatting sqref="O39:O41 Q39:Q41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J13:K13 J19:K21 J35:K38 J26:K30 K6:K9">
    <cfRule type="cellIs" dxfId="21" priority="30" operator="lessThan">
      <formula>0</formula>
    </cfRule>
  </conditionalFormatting>
  <conditionalFormatting sqref="J19:K21 J35:K38 J26:K30 J10:K13 K6:K9">
    <cfRule type="cellIs" dxfId="20" priority="28" operator="lessThan">
      <formula>0</formula>
    </cfRule>
    <cfRule type="cellIs" dxfId="19" priority="29" operator="greaterThan">
      <formula>0</formula>
    </cfRule>
  </conditionalFormatting>
  <conditionalFormatting sqref="O14:O17 Q14:Q17">
    <cfRule type="cellIs" dxfId="18" priority="21" operator="lessThan">
      <formula>0</formula>
    </cfRule>
  </conditionalFormatting>
  <conditionalFormatting sqref="O26:O30 O6:O9 O35:O38 O19:O21 O13 Q26:Q30 Q6:Q9 Q35:Q38 Q19:Q21 Q13">
    <cfRule type="cellIs" dxfId="17" priority="27" operator="lessThan">
      <formula>0</formula>
    </cfRule>
  </conditionalFormatting>
  <conditionalFormatting sqref="O26:O30 O6:O13 O35:O38 O19:O21 Q26:Q30 Q6:Q13 Q35:Q38 Q19:Q21">
    <cfRule type="cellIs" dxfId="16" priority="25" operator="lessThan">
      <formula>0</formula>
    </cfRule>
    <cfRule type="cellIs" dxfId="15" priority="26" operator="greaterThan">
      <formula>0</formula>
    </cfRule>
  </conditionalFormatting>
  <conditionalFormatting sqref="O22:O25 Q22:Q25">
    <cfRule type="cellIs" dxfId="14" priority="15" operator="lessThan">
      <formula>0</formula>
    </cfRule>
  </conditionalFormatting>
  <conditionalFormatting sqref="K14:K17">
    <cfRule type="cellIs" dxfId="13" priority="22" operator="lessThan">
      <formula>0</formula>
    </cfRule>
    <cfRule type="cellIs" dxfId="12" priority="23" operator="greaterThan">
      <formula>0</formula>
    </cfRule>
  </conditionalFormatting>
  <conditionalFormatting sqref="K14:K17">
    <cfRule type="cellIs" dxfId="11" priority="24" operator="lessThan">
      <formula>0</formula>
    </cfRule>
  </conditionalFormatting>
  <conditionalFormatting sqref="K31:K34">
    <cfRule type="cellIs" dxfId="10" priority="12" operator="lessThan">
      <formula>0</formula>
    </cfRule>
  </conditionalFormatting>
  <conditionalFormatting sqref="K31:K34"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O31:O34 Q31:Q34">
    <cfRule type="cellIs" dxfId="7" priority="9" operator="lessThan">
      <formula>0</formula>
    </cfRule>
  </conditionalFormatting>
  <conditionalFormatting sqref="K22:K25">
    <cfRule type="cellIs" dxfId="6" priority="18" operator="lessThan">
      <formula>0</formula>
    </cfRule>
  </conditionalFormatting>
  <conditionalFormatting sqref="K22:K25">
    <cfRule type="cellIs" dxfId="5" priority="16" operator="lessThan">
      <formula>0</formula>
    </cfRule>
    <cfRule type="cellIs" dxfId="4" priority="17" operator="greaterThan">
      <formula>0</formula>
    </cfRule>
  </conditionalFormatting>
  <conditionalFormatting sqref="K39:K41">
    <cfRule type="cellIs" dxfId="3" priority="6" operator="lessThan">
      <formula>0</formula>
    </cfRule>
  </conditionalFormatting>
  <conditionalFormatting sqref="K39:K41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O39:O41 Q39:Q41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B694932-A2B8-4674-B6CB-FAD221ABEC29}"/>
</file>

<file path=customXml/itemProps2.xml><?xml version="1.0" encoding="utf-8"?>
<ds:datastoreItem xmlns:ds="http://schemas.openxmlformats.org/officeDocument/2006/customXml" ds:itemID="{2E0461E0-E275-4E94-9B09-22540E917F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BCE5D-22F7-40FA-9095-0635CE9FFEA5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JH</vt:lpstr>
      <vt:lpstr>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2017-03-15T17:36:48Z</dcterms:created>
  <dcterms:modified xsi:type="dcterms:W3CDTF">2017-03-23T13:20:37Z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