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am\Desktop\"/>
    </mc:Choice>
  </mc:AlternateContent>
  <bookViews>
    <workbookView xWindow="0" yWindow="0" windowWidth="20490" windowHeight="7530"/>
  </bookViews>
  <sheets>
    <sheet name="McGuires" sheetId="1" r:id="rId1"/>
  </sheets>
  <calcPr calcId="171026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90" i="1" l="1"/>
  <c r="E10" i="1"/>
  <c r="E14" i="1"/>
  <c r="E19" i="1"/>
  <c r="C102" i="1" l="1"/>
  <c r="E94" i="1"/>
  <c r="E81" i="1"/>
  <c r="E77" i="1"/>
  <c r="E57" i="1"/>
  <c r="E50" i="1"/>
  <c r="E41" i="1"/>
  <c r="L100" i="1"/>
  <c r="C96" i="1"/>
  <c r="E97" i="1" s="1"/>
  <c r="C98" i="1" l="1"/>
  <c r="C99" i="1" s="1"/>
</calcChain>
</file>

<file path=xl/sharedStrings.xml><?xml version="1.0" encoding="utf-8"?>
<sst xmlns="http://schemas.openxmlformats.org/spreadsheetml/2006/main" count="239" uniqueCount="187">
  <si>
    <t>Item</t>
  </si>
  <si>
    <t>Supplier</t>
  </si>
  <si>
    <t>option costs</t>
  </si>
  <si>
    <t>Sub Totals Ex VAT</t>
  </si>
  <si>
    <t>Description</t>
  </si>
  <si>
    <t>Notes</t>
  </si>
  <si>
    <t>Where we're at</t>
  </si>
  <si>
    <t>More notes ??/??</t>
  </si>
  <si>
    <t xml:space="preserve">INVOICE RECEIVED </t>
  </si>
  <si>
    <t xml:space="preserve">INVOICE PAID </t>
  </si>
  <si>
    <t>Insurance values</t>
  </si>
  <si>
    <t xml:space="preserve">LIGHTING </t>
  </si>
  <si>
    <t xml:space="preserve">TGPS </t>
  </si>
  <si>
    <t>LIGHTING SUB-TOTAL</t>
  </si>
  <si>
    <t xml:space="preserve">AUDIO </t>
  </si>
  <si>
    <t xml:space="preserve">delivery </t>
  </si>
  <si>
    <t>AUDIO SUB-TOTAL</t>
  </si>
  <si>
    <t xml:space="preserve">STRUCTURES </t>
  </si>
  <si>
    <t>STRUCTURES  SUB-TOTAL</t>
  </si>
  <si>
    <t>POWER &amp; DISTRO</t>
  </si>
  <si>
    <t>POWER &amp; DISTRO  SUB-TOTAL</t>
  </si>
  <si>
    <t>PLANT &amp; BARRIERS</t>
  </si>
  <si>
    <t>PLANT SUB-TOTAL</t>
  </si>
  <si>
    <t>CREW</t>
  </si>
  <si>
    <t>CREW SUB-TOTAL</t>
  </si>
  <si>
    <t>MISCELLANEOUS</t>
  </si>
  <si>
    <t>MISCELLANEOUS SUB-TOTAL</t>
  </si>
  <si>
    <t>STEWARDING</t>
  </si>
  <si>
    <t>STEWARDING SUB-TOTAL</t>
  </si>
  <si>
    <t>H&amp;S</t>
  </si>
  <si>
    <t>H&amp;S SUB-TOTAL</t>
  </si>
  <si>
    <t>TM</t>
  </si>
  <si>
    <t>TM SUB-TOTAL</t>
  </si>
  <si>
    <t>FEES</t>
  </si>
  <si>
    <t>Handling fee</t>
  </si>
  <si>
    <t xml:space="preserve">5% of all hires </t>
  </si>
  <si>
    <t>-----------------</t>
  </si>
  <si>
    <t>FEES SUB-TOTAL</t>
  </si>
  <si>
    <t>TOTALS Ex Contingency, Ex VAT</t>
  </si>
  <si>
    <t xml:space="preserve">Contingency </t>
  </si>
  <si>
    <t>TOTALS inc Contingency - EX VAT</t>
  </si>
  <si>
    <t>TOTAL inc VAT</t>
  </si>
  <si>
    <r>
      <t xml:space="preserve">Cost           </t>
    </r>
    <r>
      <rPr>
        <sz val="11"/>
        <color theme="1"/>
        <rFont val="Calibri"/>
        <family val="2"/>
        <scheme val="minor"/>
      </rPr>
      <t xml:space="preserve">ex vat  </t>
    </r>
  </si>
  <si>
    <t xml:space="preserve">Asbestos testing </t>
  </si>
  <si>
    <t>Euro Environmental</t>
  </si>
  <si>
    <t xml:space="preserve">Hull 17 paid for </t>
  </si>
  <si>
    <t xml:space="preserve">quote received </t>
  </si>
  <si>
    <t xml:space="preserve">Air quality testing </t>
  </si>
  <si>
    <t xml:space="preserve">to test for all airborn particles and moisture </t>
  </si>
  <si>
    <t xml:space="preserve">Support structure </t>
  </si>
  <si>
    <t>as per Davey's drawings</t>
  </si>
  <si>
    <t xml:space="preserve">Event/FOH manager </t>
  </si>
  <si>
    <t xml:space="preserve">2 people, in shifts, for 14 days @ £150 per day </t>
  </si>
  <si>
    <t xml:space="preserve">Stewarding/Security </t>
  </si>
  <si>
    <t xml:space="preserve">Interior lighting </t>
  </si>
  <si>
    <t xml:space="preserve">Exterior lighting </t>
  </si>
  <si>
    <t xml:space="preserve">Sound </t>
  </si>
  <si>
    <t xml:space="preserve">electrics </t>
  </si>
  <si>
    <t>Distro as required</t>
  </si>
  <si>
    <t>Build toilet</t>
  </si>
  <si>
    <t>£45 pw</t>
  </si>
  <si>
    <t xml:space="preserve">event toilets </t>
  </si>
  <si>
    <t xml:space="preserve">3 toilets for 2 weeks </t>
  </si>
  <si>
    <t>servicing</t>
  </si>
  <si>
    <t xml:space="preserve">Crew </t>
  </si>
  <si>
    <t xml:space="preserve">Fire alarm </t>
  </si>
  <si>
    <t xml:space="preserve">Fire protection systems </t>
  </si>
  <si>
    <t xml:space="preserve">monitored fire alarm </t>
  </si>
  <si>
    <t xml:space="preserve">container </t>
  </si>
  <si>
    <t xml:space="preserve">20' container for storage </t>
  </si>
  <si>
    <t>Add plant</t>
  </si>
  <si>
    <t>need to work out keyholders</t>
  </si>
  <si>
    <t>£15 e/w</t>
  </si>
  <si>
    <t>£22 pw, inc weekly service</t>
  </si>
  <si>
    <t xml:space="preserve">Add Plant </t>
  </si>
  <si>
    <t xml:space="preserve">Alarm monitoring </t>
  </si>
  <si>
    <t>n/a</t>
  </si>
  <si>
    <t>Festoon for walkway etc</t>
  </si>
  <si>
    <t xml:space="preserve">Heralding lighting </t>
  </si>
  <si>
    <t xml:space="preserve">articulating boom </t>
  </si>
  <si>
    <t xml:space="preserve">AFI uplift </t>
  </si>
  <si>
    <t>£70 e/w</t>
  </si>
  <si>
    <t>BA30NE</t>
  </si>
  <si>
    <t>ordered 20/08</t>
  </si>
  <si>
    <t>11 week hire @ £12 pw</t>
  </si>
  <si>
    <t xml:space="preserve">single unit for 11 weeks </t>
  </si>
  <si>
    <t xml:space="preserve">Distro </t>
  </si>
  <si>
    <t xml:space="preserve">IDE </t>
  </si>
  <si>
    <t>2 x MD12, 1 x 25m 32-3, 1 x 50m 32-3</t>
  </si>
  <si>
    <t>requested quote &amp; ordered 14/09</t>
  </si>
  <si>
    <t>delivered 19th September - 6th November</t>
  </si>
  <si>
    <t>Strata</t>
  </si>
  <si>
    <t xml:space="preserve">ordered &amp; built </t>
  </si>
  <si>
    <t>gel for emergency tubes</t>
  </si>
  <si>
    <t xml:space="preserve">additional fire equipment </t>
  </si>
  <si>
    <t xml:space="preserve">beam detectors </t>
  </si>
  <si>
    <t xml:space="preserve">ordered </t>
  </si>
  <si>
    <t xml:space="preserve">key holding </t>
  </si>
  <si>
    <t>SCAMP</t>
  </si>
  <si>
    <t xml:space="preserve"> tower ighting </t>
  </si>
  <si>
    <t xml:space="preserve">Dehumidifiers </t>
  </si>
  <si>
    <t xml:space="preserve">HSS </t>
  </si>
  <si>
    <t xml:space="preserve">this is an annual fee, for keyholding </t>
  </si>
  <si>
    <t xml:space="preserve">Call outs </t>
  </si>
  <si>
    <t xml:space="preserve">HERALDING </t>
  </si>
  <si>
    <t xml:space="preserve">HERALDING SUB-TOTAL </t>
  </si>
  <si>
    <t xml:space="preserve">AC </t>
  </si>
  <si>
    <t xml:space="preserve">HPSS </t>
  </si>
  <si>
    <t xml:space="preserve">Bits </t>
  </si>
  <si>
    <t xml:space="preserve">Screwfix </t>
  </si>
  <si>
    <t>Adam CC</t>
  </si>
  <si>
    <t xml:space="preserve">2 x E8, amp &amp; desk </t>
  </si>
  <si>
    <t xml:space="preserve">3d productions </t>
  </si>
  <si>
    <t xml:space="preserve">scaff </t>
  </si>
  <si>
    <t>Actavo</t>
  </si>
  <si>
    <t xml:space="preserve">20 x 4' tubes, 20 x 12' tubes, 40 x swivels </t>
  </si>
  <si>
    <t xml:space="preserve">delivered 19th, collected 6th </t>
  </si>
  <si>
    <t>requested quote 05/10</t>
  </si>
  <si>
    <t>???</t>
  </si>
  <si>
    <t xml:space="preserve">holding tent </t>
  </si>
  <si>
    <t>Nationwide</t>
  </si>
  <si>
    <t>ordered 5/10</t>
  </si>
  <si>
    <t xml:space="preserve">Nationwide </t>
  </si>
  <si>
    <t xml:space="preserve">Bins </t>
  </si>
  <si>
    <t>HULL CC</t>
  </si>
  <si>
    <t xml:space="preserve">2 x 1100l bins </t>
  </si>
  <si>
    <t xml:space="preserve">delivered Mon 9th </t>
  </si>
  <si>
    <t>received  quote 5/10</t>
  </si>
  <si>
    <t xml:space="preserve">interior lighting </t>
  </si>
  <si>
    <t>ordered 06/10</t>
  </si>
  <si>
    <t>skip</t>
  </si>
  <si>
    <t xml:space="preserve">for get-out </t>
  </si>
  <si>
    <t xml:space="preserve">Stewarding/first aid as per spreadsheet </t>
  </si>
  <si>
    <t>ordered 09/10</t>
  </si>
  <si>
    <t>paid initial amount on Adam CC</t>
  </si>
  <si>
    <t xml:space="preserve">comms </t>
  </si>
  <si>
    <t>900 communications</t>
  </si>
  <si>
    <t xml:space="preserve">8 x DP3400's with surveillance earpieces </t>
  </si>
  <si>
    <t xml:space="preserve">Emptying </t>
  </si>
  <si>
    <t xml:space="preserve">3 empties </t>
  </si>
  <si>
    <t xml:space="preserve">Delivered to pacific exchange on 19th October </t>
  </si>
  <si>
    <t>received quote 10/10</t>
  </si>
  <si>
    <t>7 services at £90 per service</t>
  </si>
  <si>
    <t>ordered 10/10</t>
  </si>
  <si>
    <t xml:space="preserve">inc above </t>
  </si>
  <si>
    <t xml:space="preserve">6m x 12m with ballast </t>
  </si>
  <si>
    <t>TGPS</t>
  </si>
  <si>
    <t>festoon for walkwayinside skyscrapers</t>
  </si>
  <si>
    <t xml:space="preserve">tent dressing </t>
  </si>
  <si>
    <t xml:space="preserve">generator </t>
  </si>
  <si>
    <t xml:space="preserve">tank </t>
  </si>
  <si>
    <t>2000l tank</t>
  </si>
  <si>
    <t>40 KVA</t>
  </si>
  <si>
    <t xml:space="preserve">John F hunts </t>
  </si>
  <si>
    <t xml:space="preserve">fuel </t>
  </si>
  <si>
    <t xml:space="preserve">festoon lamps </t>
  </si>
  <si>
    <t>Stage superstore</t>
  </si>
  <si>
    <t>frosted lamps for festoon</t>
  </si>
  <si>
    <t>ordered 15/10</t>
  </si>
  <si>
    <t xml:space="preserve">charged at £62.40 per call </t>
  </si>
  <si>
    <t>Ramp</t>
  </si>
  <si>
    <t>b&amp;q</t>
  </si>
  <si>
    <t xml:space="preserve">timber and stuff </t>
  </si>
  <si>
    <t>paid on Adam CC</t>
  </si>
  <si>
    <t xml:space="preserve">various </t>
  </si>
  <si>
    <t xml:space="preserve">pets at home </t>
  </si>
  <si>
    <t xml:space="preserve">more timber </t>
  </si>
  <si>
    <t>TG CC</t>
  </si>
  <si>
    <t xml:space="preserve">Extinguishers </t>
  </si>
  <si>
    <t xml:space="preserve">Spitfire </t>
  </si>
  <si>
    <t>5 x water &amp; 2 x Co2</t>
  </si>
  <si>
    <t>ordered 17/10</t>
  </si>
  <si>
    <t xml:space="preserve">furniture </t>
  </si>
  <si>
    <t>added to order 17/10</t>
  </si>
  <si>
    <t xml:space="preserve">Maplins </t>
  </si>
  <si>
    <t>bought 18/06</t>
  </si>
  <si>
    <t>Adam to collect on Tuesday 10th or Weds 11th</t>
  </si>
  <si>
    <t>bought 18/10</t>
  </si>
  <si>
    <t xml:space="preserve">crew </t>
  </si>
  <si>
    <t xml:space="preserve">Ian &amp; Laura to dress tent &amp; exit </t>
  </si>
  <si>
    <t xml:space="preserve">more distro </t>
  </si>
  <si>
    <t>13A extensions</t>
  </si>
  <si>
    <t xml:space="preserve">Estimate, based on 3 call outs </t>
  </si>
  <si>
    <t xml:space="preserve">5 week hire </t>
  </si>
  <si>
    <t>received final fuel cost 07/11</t>
  </si>
  <si>
    <t xml:space="preserve">get out crew for tidying </t>
  </si>
  <si>
    <t xml:space="preserve">Ian &amp; Laura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</si>
</sst>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1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b/>
      <sz val="10"/>
      <color rgb="FF00B05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theme="1"/>
      <name val="Arial"/>
      <family val="2"/>
    </font>
    <font>
      <sz val="10"/>
      <color rgb="FF7030A0"/>
      <name val="Arial"/>
      <family val="2"/>
    </font>
    <font>
      <b/>
      <sz val="10"/>
      <color rgb="FF002060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7030A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5" fillId="0" borderId="8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6" fillId="0" borderId="4" xfId="0" quotePrefix="1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6" fillId="5" borderId="3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0" fontId="8" fillId="0" borderId="4" xfId="0" quotePrefix="1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164" fontId="10" fillId="2" borderId="4" xfId="0" quotePrefix="1" applyNumberFormat="1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6" fillId="2" borderId="4" xfId="0" quotePrefix="1" applyFont="1" applyFill="1" applyBorder="1" applyAlignment="1">
      <alignment horizontal="center" wrapText="1"/>
    </xf>
    <xf numFmtId="16" fontId="6" fillId="0" borderId="4" xfId="0" applyNumberFormat="1" applyFont="1" applyFill="1" applyBorder="1" applyAlignment="1">
      <alignment horizontal="center" wrapText="1"/>
    </xf>
    <xf numFmtId="164" fontId="2" fillId="0" borderId="3" xfId="0" quotePrefix="1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wrapText="1"/>
    </xf>
    <xf numFmtId="164" fontId="6" fillId="0" borderId="3" xfId="0" quotePrefix="1" applyNumberFormat="1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164" fontId="10" fillId="2" borderId="3" xfId="0" quotePrefix="1" applyNumberFormat="1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wrapText="1"/>
    </xf>
    <xf numFmtId="0" fontId="4" fillId="0" borderId="3" xfId="0" applyFont="1" applyFill="1" applyBorder="1" applyAlignment="1">
      <alignment horizontal="center" wrapText="1"/>
    </xf>
    <xf numFmtId="0" fontId="6" fillId="5" borderId="0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 wrapText="1"/>
    </xf>
    <xf numFmtId="0" fontId="8" fillId="5" borderId="4" xfId="0" quotePrefix="1" applyFont="1" applyFill="1" applyBorder="1" applyAlignment="1">
      <alignment horizontal="center" wrapText="1"/>
    </xf>
    <xf numFmtId="0" fontId="13" fillId="0" borderId="4" xfId="0" quotePrefix="1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/>
    </xf>
    <xf numFmtId="16" fontId="8" fillId="0" borderId="4" xfId="0" applyNumberFormat="1" applyFont="1" applyFill="1" applyBorder="1" applyAlignment="1">
      <alignment horizontal="center"/>
    </xf>
    <xf numFmtId="0" fontId="4" fillId="0" borderId="0" xfId="0" applyFont="1" applyFill="1"/>
    <xf numFmtId="0" fontId="4" fillId="0" borderId="4" xfId="0" applyFont="1" applyFill="1" applyBorder="1" applyAlignment="1">
      <alignment wrapText="1"/>
    </xf>
    <xf numFmtId="0" fontId="6" fillId="5" borderId="4" xfId="0" quotePrefix="1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14" fillId="0" borderId="4" xfId="0" applyFont="1" applyFill="1" applyBorder="1" applyAlignment="1">
      <alignment horizontal="center" wrapText="1"/>
    </xf>
    <xf numFmtId="0" fontId="15" fillId="0" borderId="4" xfId="1" applyFont="1" applyFill="1" applyBorder="1" applyAlignment="1">
      <alignment horizontal="center" wrapText="1"/>
    </xf>
    <xf numFmtId="16" fontId="2" fillId="0" borderId="4" xfId="0" applyNumberFormat="1" applyFont="1" applyFill="1" applyBorder="1" applyAlignment="1">
      <alignment horizontal="center" wrapText="1"/>
    </xf>
    <xf numFmtId="0" fontId="4" fillId="0" borderId="4" xfId="0" quotePrefix="1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6" fillId="0" borderId="0" xfId="0" applyFont="1" applyFill="1" applyBorder="1" applyAlignment="1">
      <alignment wrapText="1"/>
    </xf>
    <xf numFmtId="0" fontId="16" fillId="0" borderId="4" xfId="0" quotePrefix="1" applyFont="1" applyFill="1" applyBorder="1" applyAlignment="1">
      <alignment horizontal="center" wrapText="1"/>
    </xf>
    <xf numFmtId="0" fontId="12" fillId="0" borderId="4" xfId="0" quotePrefix="1" applyFont="1" applyFill="1" applyBorder="1" applyAlignment="1">
      <alignment horizontal="center" wrapText="1"/>
    </xf>
    <xf numFmtId="14" fontId="6" fillId="0" borderId="4" xfId="0" applyNumberFormat="1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2" fontId="14" fillId="0" borderId="4" xfId="0" applyNumberFormat="1" applyFont="1" applyFill="1" applyBorder="1" applyAlignment="1">
      <alignment horizontal="center" wrapText="1"/>
    </xf>
    <xf numFmtId="0" fontId="14" fillId="0" borderId="4" xfId="0" quotePrefix="1" applyFont="1" applyFill="1" applyBorder="1" applyAlignment="1">
      <alignment horizontal="center" wrapText="1"/>
    </xf>
    <xf numFmtId="0" fontId="14" fillId="0" borderId="0" xfId="0" applyFont="1" applyFill="1" applyAlignment="1">
      <alignment horizontal="center" wrapText="1"/>
    </xf>
    <xf numFmtId="0" fontId="17" fillId="0" borderId="4" xfId="0" applyFont="1" applyFill="1" applyBorder="1" applyAlignment="1">
      <alignment horizontal="center" wrapText="1"/>
    </xf>
    <xf numFmtId="164" fontId="10" fillId="3" borderId="4" xfId="0" applyNumberFormat="1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164" fontId="13" fillId="3" borderId="4" xfId="0" quotePrefix="1" applyNumberFormat="1" applyFont="1" applyFill="1" applyBorder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6" fillId="3" borderId="4" xfId="0" quotePrefix="1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wrapText="1"/>
    </xf>
    <xf numFmtId="0" fontId="18" fillId="0" borderId="4" xfId="0" applyFont="1" applyFill="1" applyBorder="1" applyAlignment="1">
      <alignment horizontal="center" wrapText="1"/>
    </xf>
    <xf numFmtId="164" fontId="18" fillId="0" borderId="4" xfId="0" applyNumberFormat="1" applyFont="1" applyFill="1" applyBorder="1" applyAlignment="1">
      <alignment horizontal="center" wrapText="1"/>
    </xf>
    <xf numFmtId="0" fontId="18" fillId="0" borderId="4" xfId="0" quotePrefix="1" applyFont="1" applyFill="1" applyBorder="1" applyAlignment="1">
      <alignment horizontal="center" wrapText="1"/>
    </xf>
    <xf numFmtId="164" fontId="10" fillId="2" borderId="2" xfId="0" applyNumberFormat="1" applyFont="1" applyFill="1" applyBorder="1" applyAlignment="1">
      <alignment horizontal="center" wrapText="1"/>
    </xf>
    <xf numFmtId="0" fontId="18" fillId="2" borderId="1" xfId="0" quotePrefix="1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17" fillId="2" borderId="5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6" fillId="2" borderId="2" xfId="0" quotePrefix="1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64" fontId="13" fillId="4" borderId="10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3" fillId="4" borderId="9" xfId="0" applyFont="1" applyFill="1" applyBorder="1" applyAlignment="1">
      <alignment horizontal="center" wrapText="1"/>
    </xf>
    <xf numFmtId="0" fontId="13" fillId="4" borderId="1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10" fillId="3" borderId="3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6" fillId="6" borderId="3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66CC"/>
      <color rgb="FFFF00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tabSelected="1" workbookViewId="0">
      <pane xSplit="6" ySplit="3" topLeftCell="I4" activePane="bottomRight" state="frozen"/>
      <selection pane="topRight" activeCell="G1" sqref="G1"/>
      <selection pane="bottomLeft" activeCell="A5" sqref="A5"/>
      <selection pane="bottomRight" activeCell="D70" sqref="D70"/>
    </sheetView>
  </sheetViews>
  <sheetFormatPr defaultRowHeight="15" x14ac:dyDescent="0.25"/>
  <cols>
    <col min="1" max="1" width="25.7109375" style="86" customWidth="1"/>
    <col min="2" max="2" width="21.85546875" style="86" customWidth="1"/>
    <col min="3" max="3" width="10.28515625" style="86" customWidth="1"/>
    <col min="4" max="4" width="12.5703125" style="86" customWidth="1"/>
    <col min="5" max="5" width="11" style="86" customWidth="1"/>
    <col min="6" max="6" width="40" style="86" bestFit="1" customWidth="1"/>
    <col min="7" max="7" width="27.42578125" style="86" customWidth="1"/>
    <col min="8" max="8" width="26.5703125" style="86" customWidth="1"/>
    <col min="9" max="9" width="42.140625" style="87" customWidth="1"/>
    <col min="10" max="10" width="20.42578125" style="88" customWidth="1"/>
    <col min="11" max="11" width="28" style="88" customWidth="1"/>
    <col min="12" max="12" width="12" style="86" customWidth="1"/>
    <col min="13" max="16384" width="9.140625" style="89"/>
  </cols>
  <sheetData>
    <row r="1" spans="1:12" s="6" customFormat="1" ht="28.5" thickBot="1" x14ac:dyDescent="0.3">
      <c r="A1" s="1" t="s">
        <v>0</v>
      </c>
      <c r="B1" s="1" t="s">
        <v>1</v>
      </c>
      <c r="C1" s="1" t="s">
        <v>42</v>
      </c>
      <c r="D1" s="2" t="s">
        <v>2</v>
      </c>
      <c r="E1" s="3" t="s">
        <v>3</v>
      </c>
      <c r="F1" s="4" t="s">
        <v>4</v>
      </c>
      <c r="G1" s="1" t="s">
        <v>5</v>
      </c>
      <c r="H1" s="1" t="s">
        <v>6</v>
      </c>
      <c r="I1" s="5" t="s">
        <v>7</v>
      </c>
      <c r="J1" s="1" t="s">
        <v>8</v>
      </c>
      <c r="K1" s="1" t="s">
        <v>9</v>
      </c>
      <c r="L1" s="1" t="s">
        <v>10</v>
      </c>
    </row>
    <row r="2" spans="1:12" s="14" customFormat="1" ht="15.75" x14ac:dyDescent="0.25">
      <c r="A2" s="105" t="s">
        <v>11</v>
      </c>
      <c r="B2" s="106"/>
      <c r="C2" s="7"/>
      <c r="D2" s="7"/>
      <c r="E2" s="8"/>
      <c r="F2" s="9"/>
      <c r="G2" s="10"/>
      <c r="H2" s="10"/>
      <c r="I2" s="11"/>
      <c r="J2" s="12"/>
      <c r="K2" s="12"/>
      <c r="L2" s="13"/>
    </row>
    <row r="3" spans="1:12" s="19" customFormat="1" x14ac:dyDescent="0.25">
      <c r="A3" s="15" t="s">
        <v>54</v>
      </c>
      <c r="B3" s="15" t="s">
        <v>106</v>
      </c>
      <c r="C3" s="16">
        <v>228.18</v>
      </c>
      <c r="D3" s="17"/>
      <c r="E3" s="17"/>
      <c r="F3" s="9" t="s">
        <v>93</v>
      </c>
      <c r="G3" s="10"/>
      <c r="H3" s="10" t="s">
        <v>129</v>
      </c>
      <c r="I3" s="18"/>
      <c r="J3" s="10"/>
      <c r="K3" s="10"/>
      <c r="L3" s="13">
        <v>228.18</v>
      </c>
    </row>
    <row r="4" spans="1:12" s="19" customFormat="1" x14ac:dyDescent="0.25">
      <c r="A4" s="15" t="s">
        <v>128</v>
      </c>
      <c r="B4" s="15" t="s">
        <v>146</v>
      </c>
      <c r="C4" s="16">
        <v>45</v>
      </c>
      <c r="D4" s="17"/>
      <c r="E4" s="17"/>
      <c r="F4" s="9" t="s">
        <v>147</v>
      </c>
      <c r="G4" s="10"/>
      <c r="H4" s="10" t="s">
        <v>127</v>
      </c>
      <c r="I4" s="18"/>
      <c r="J4" s="10"/>
      <c r="K4" s="10"/>
      <c r="L4" s="13">
        <v>450</v>
      </c>
    </row>
    <row r="5" spans="1:12" s="19" customFormat="1" x14ac:dyDescent="0.25">
      <c r="A5" s="15" t="s">
        <v>155</v>
      </c>
      <c r="B5" s="15" t="s">
        <v>156</v>
      </c>
      <c r="C5" s="16">
        <v>21</v>
      </c>
      <c r="D5" s="17"/>
      <c r="E5" s="17"/>
      <c r="F5" s="9" t="s">
        <v>157</v>
      </c>
      <c r="G5" s="10"/>
      <c r="H5" s="10" t="s">
        <v>158</v>
      </c>
      <c r="I5" s="18"/>
      <c r="J5" s="10"/>
      <c r="K5" s="10"/>
      <c r="L5" s="13">
        <v>21</v>
      </c>
    </row>
    <row r="6" spans="1:12" s="19" customFormat="1" x14ac:dyDescent="0.25">
      <c r="A6" s="15" t="s">
        <v>55</v>
      </c>
      <c r="B6" s="15" t="s">
        <v>107</v>
      </c>
      <c r="C6" s="16">
        <v>855.5</v>
      </c>
      <c r="D6" s="17"/>
      <c r="E6" s="17"/>
      <c r="F6" s="9" t="s">
        <v>77</v>
      </c>
      <c r="G6" s="10"/>
      <c r="H6" s="10" t="s">
        <v>129</v>
      </c>
      <c r="I6" s="18"/>
      <c r="J6" s="31">
        <v>43064</v>
      </c>
      <c r="K6" s="10"/>
      <c r="L6" s="13">
        <v>3800</v>
      </c>
    </row>
    <row r="7" spans="1:12" s="19" customFormat="1" x14ac:dyDescent="0.25">
      <c r="A7" s="15" t="s">
        <v>128</v>
      </c>
      <c r="B7" s="15" t="s">
        <v>109</v>
      </c>
      <c r="C7" s="16">
        <v>21.46</v>
      </c>
      <c r="D7" s="20"/>
      <c r="E7" s="17"/>
      <c r="F7" s="9"/>
      <c r="G7" s="10"/>
      <c r="H7" s="10" t="s">
        <v>177</v>
      </c>
      <c r="I7" s="18"/>
      <c r="J7" s="10"/>
      <c r="K7" s="10" t="s">
        <v>110</v>
      </c>
      <c r="L7" s="13"/>
    </row>
    <row r="8" spans="1:12" s="19" customFormat="1" x14ac:dyDescent="0.25">
      <c r="A8" s="15" t="s">
        <v>128</v>
      </c>
      <c r="B8" s="15" t="s">
        <v>161</v>
      </c>
      <c r="C8" s="16">
        <v>35.07</v>
      </c>
      <c r="D8" s="20"/>
      <c r="E8" s="17"/>
      <c r="F8" s="9"/>
      <c r="G8" s="10"/>
      <c r="H8" s="10"/>
      <c r="I8" s="18"/>
      <c r="J8" s="10"/>
      <c r="K8" s="10"/>
      <c r="L8" s="13"/>
    </row>
    <row r="9" spans="1:12" s="19" customFormat="1" ht="12.75" x14ac:dyDescent="0.2">
      <c r="A9" s="21"/>
      <c r="B9" s="10"/>
      <c r="C9" s="22"/>
      <c r="E9" s="23"/>
      <c r="F9" s="9"/>
      <c r="G9" s="10"/>
      <c r="H9" s="10"/>
      <c r="I9" s="11"/>
      <c r="J9" s="12"/>
      <c r="K9" s="12"/>
      <c r="L9" s="13"/>
    </row>
    <row r="10" spans="1:12" s="14" customFormat="1" x14ac:dyDescent="0.25">
      <c r="A10" s="101" t="s">
        <v>13</v>
      </c>
      <c r="B10" s="102"/>
      <c r="C10" s="24"/>
      <c r="D10" s="24"/>
      <c r="E10" s="25">
        <f>SUM(C3:C9)</f>
        <v>1206.21</v>
      </c>
      <c r="F10" s="26"/>
      <c r="G10" s="27"/>
      <c r="H10" s="27"/>
      <c r="I10" s="28"/>
      <c r="J10" s="29"/>
      <c r="K10" s="29"/>
      <c r="L10" s="30"/>
    </row>
    <row r="11" spans="1:12" s="14" customFormat="1" ht="15.75" x14ac:dyDescent="0.25">
      <c r="A11" s="99" t="s">
        <v>14</v>
      </c>
      <c r="B11" s="100"/>
      <c r="C11" s="8"/>
      <c r="D11" s="8"/>
      <c r="E11" s="8"/>
      <c r="F11" s="9"/>
      <c r="G11" s="10"/>
      <c r="H11" s="10"/>
      <c r="I11" s="11"/>
      <c r="J11" s="12"/>
      <c r="K11" s="12"/>
      <c r="L11" s="13"/>
    </row>
    <row r="12" spans="1:12" s="19" customFormat="1" ht="26.25" x14ac:dyDescent="0.25">
      <c r="A12" s="15" t="s">
        <v>56</v>
      </c>
      <c r="B12" s="15" t="s">
        <v>112</v>
      </c>
      <c r="C12" s="16">
        <v>504.56</v>
      </c>
      <c r="D12" s="17"/>
      <c r="E12" s="17"/>
      <c r="F12" s="9" t="s">
        <v>111</v>
      </c>
      <c r="G12" s="10" t="s">
        <v>176</v>
      </c>
      <c r="H12" s="10" t="s">
        <v>121</v>
      </c>
      <c r="I12" s="18"/>
      <c r="J12" s="31">
        <v>43062</v>
      </c>
      <c r="K12" s="10"/>
      <c r="L12" s="13">
        <v>5200</v>
      </c>
    </row>
    <row r="13" spans="1:12" s="19" customFormat="1" ht="12.75" x14ac:dyDescent="0.2">
      <c r="A13" s="21"/>
      <c r="B13" s="10"/>
      <c r="C13" s="10"/>
      <c r="D13" s="23"/>
      <c r="E13" s="23"/>
      <c r="F13" s="9"/>
      <c r="G13" s="10"/>
      <c r="H13" s="10"/>
      <c r="I13" s="18"/>
      <c r="J13" s="31"/>
      <c r="K13" s="10"/>
      <c r="L13" s="13"/>
    </row>
    <row r="14" spans="1:12" s="19" customFormat="1" ht="12.75" x14ac:dyDescent="0.2">
      <c r="A14" s="101" t="s">
        <v>16</v>
      </c>
      <c r="B14" s="102"/>
      <c r="C14" s="24"/>
      <c r="D14" s="24"/>
      <c r="E14" s="25">
        <f>SUM(C12:C13)</f>
        <v>504.56</v>
      </c>
      <c r="F14" s="26"/>
      <c r="G14" s="27"/>
      <c r="H14" s="27"/>
      <c r="I14" s="28"/>
      <c r="J14" s="29"/>
      <c r="K14" s="29"/>
      <c r="L14" s="30"/>
    </row>
    <row r="15" spans="1:12" s="33" customFormat="1" ht="15.75" x14ac:dyDescent="0.25">
      <c r="A15" s="99" t="s">
        <v>104</v>
      </c>
      <c r="B15" s="100"/>
      <c r="C15" s="12"/>
      <c r="D15" s="12"/>
      <c r="E15" s="32"/>
      <c r="F15" s="9"/>
      <c r="G15" s="10"/>
      <c r="H15" s="10"/>
      <c r="I15" s="12"/>
      <c r="J15" s="12"/>
      <c r="K15" s="12"/>
      <c r="L15" s="13"/>
    </row>
    <row r="16" spans="1:12" s="19" customFormat="1" x14ac:dyDescent="0.25">
      <c r="A16" s="15" t="s">
        <v>78</v>
      </c>
      <c r="B16" s="15" t="s">
        <v>107</v>
      </c>
      <c r="C16" s="16">
        <v>175.1</v>
      </c>
      <c r="D16" s="17"/>
      <c r="E16" s="17"/>
      <c r="F16" s="9" t="s">
        <v>99</v>
      </c>
      <c r="G16" s="10" t="s">
        <v>183</v>
      </c>
      <c r="H16" s="10"/>
      <c r="I16" s="18"/>
      <c r="J16" s="31">
        <v>43064</v>
      </c>
      <c r="K16" s="10"/>
      <c r="L16" s="13">
        <v>102.99</v>
      </c>
    </row>
    <row r="17" spans="1:12" s="33" customFormat="1" ht="12.75" x14ac:dyDescent="0.2">
      <c r="A17" s="15" t="s">
        <v>108</v>
      </c>
      <c r="B17" s="15" t="s">
        <v>109</v>
      </c>
      <c r="C17" s="16">
        <v>22.49</v>
      </c>
      <c r="D17" s="10"/>
      <c r="E17" s="34"/>
      <c r="F17" s="9"/>
      <c r="G17" s="10"/>
      <c r="H17" s="10"/>
      <c r="I17" s="10"/>
      <c r="J17" s="10"/>
      <c r="K17" s="10" t="s">
        <v>110</v>
      </c>
      <c r="L17" s="13">
        <v>22.49</v>
      </c>
    </row>
    <row r="18" spans="1:12" s="33" customFormat="1" ht="12.75" x14ac:dyDescent="0.2">
      <c r="A18" s="35"/>
      <c r="B18" s="35"/>
      <c r="C18" s="10"/>
      <c r="D18" s="10"/>
      <c r="E18" s="34"/>
      <c r="F18" s="9"/>
      <c r="G18" s="10"/>
      <c r="H18" s="10"/>
      <c r="I18" s="10"/>
      <c r="J18" s="10"/>
      <c r="K18" s="10"/>
      <c r="L18" s="13"/>
    </row>
    <row r="19" spans="1:12" s="19" customFormat="1" ht="12.75" x14ac:dyDescent="0.2">
      <c r="A19" s="101" t="s">
        <v>105</v>
      </c>
      <c r="B19" s="102"/>
      <c r="C19" s="24"/>
      <c r="D19" s="24"/>
      <c r="E19" s="36">
        <f>SUM(C15:C18)</f>
        <v>197.59</v>
      </c>
      <c r="F19" s="26"/>
      <c r="G19" s="27"/>
      <c r="H19" s="27"/>
      <c r="I19" s="28"/>
      <c r="J19" s="29"/>
      <c r="K19" s="29"/>
      <c r="L19" s="30"/>
    </row>
    <row r="20" spans="1:12" s="14" customFormat="1" ht="15.75" x14ac:dyDescent="0.25">
      <c r="A20" s="99" t="s">
        <v>17</v>
      </c>
      <c r="B20" s="100"/>
      <c r="C20" s="37"/>
      <c r="D20" s="37"/>
      <c r="E20" s="8"/>
      <c r="F20" s="9"/>
      <c r="G20" s="10"/>
      <c r="H20" s="10"/>
      <c r="I20" s="11"/>
      <c r="J20" s="12"/>
      <c r="K20" s="12"/>
      <c r="L20" s="13"/>
    </row>
    <row r="21" spans="1:12" s="39" customFormat="1" x14ac:dyDescent="0.25">
      <c r="A21" s="15" t="s">
        <v>49</v>
      </c>
      <c r="B21" s="15" t="s">
        <v>91</v>
      </c>
      <c r="C21" s="16">
        <v>7500</v>
      </c>
      <c r="D21" s="17"/>
      <c r="E21" s="17"/>
      <c r="F21" s="9" t="s">
        <v>50</v>
      </c>
      <c r="G21" s="38"/>
      <c r="H21" s="10" t="s">
        <v>92</v>
      </c>
      <c r="I21" s="18"/>
      <c r="J21" s="31"/>
      <c r="K21" s="10"/>
      <c r="L21" s="13">
        <v>7500</v>
      </c>
    </row>
    <row r="22" spans="1:12" s="39" customFormat="1" x14ac:dyDescent="0.25">
      <c r="A22" s="15" t="s">
        <v>160</v>
      </c>
      <c r="B22" s="15" t="s">
        <v>161</v>
      </c>
      <c r="C22" s="16">
        <v>127.03</v>
      </c>
      <c r="D22" s="17"/>
      <c r="E22" s="40"/>
      <c r="F22" s="9" t="s">
        <v>162</v>
      </c>
      <c r="G22" s="38"/>
      <c r="H22" s="12"/>
      <c r="I22" s="18"/>
      <c r="J22" s="31"/>
      <c r="K22" s="10" t="s">
        <v>163</v>
      </c>
      <c r="L22" s="13">
        <v>127.03</v>
      </c>
    </row>
    <row r="23" spans="1:12" s="39" customFormat="1" x14ac:dyDescent="0.25">
      <c r="A23" s="15" t="s">
        <v>164</v>
      </c>
      <c r="B23" s="15" t="s">
        <v>165</v>
      </c>
      <c r="C23" s="16">
        <v>6.98</v>
      </c>
      <c r="D23" s="17"/>
      <c r="E23" s="40"/>
      <c r="F23" s="9"/>
      <c r="G23" s="38"/>
      <c r="H23" s="12"/>
      <c r="I23" s="18"/>
      <c r="J23" s="31"/>
      <c r="K23" s="10" t="s">
        <v>167</v>
      </c>
      <c r="L23" s="13">
        <v>6.98</v>
      </c>
    </row>
    <row r="24" spans="1:12" s="39" customFormat="1" x14ac:dyDescent="0.25">
      <c r="A24" s="15" t="s">
        <v>160</v>
      </c>
      <c r="B24" s="15" t="s">
        <v>161</v>
      </c>
      <c r="C24" s="16">
        <v>18.55</v>
      </c>
      <c r="D24" s="17"/>
      <c r="E24" s="40"/>
      <c r="F24" s="9" t="s">
        <v>166</v>
      </c>
      <c r="G24" s="38"/>
      <c r="H24" s="12"/>
      <c r="I24" s="18"/>
      <c r="J24" s="31"/>
      <c r="K24" s="10" t="s">
        <v>167</v>
      </c>
      <c r="L24" s="13">
        <v>18.55</v>
      </c>
    </row>
    <row r="25" spans="1:12" s="39" customFormat="1" x14ac:dyDescent="0.25">
      <c r="A25" s="15" t="s">
        <v>166</v>
      </c>
      <c r="B25" s="15" t="s">
        <v>161</v>
      </c>
      <c r="C25" s="16">
        <v>25.37</v>
      </c>
      <c r="D25" s="17"/>
      <c r="E25" s="40"/>
      <c r="F25" s="9"/>
      <c r="G25" s="38"/>
      <c r="H25" s="12"/>
      <c r="I25" s="18"/>
      <c r="J25" s="31"/>
      <c r="K25" s="10"/>
      <c r="L25" s="13"/>
    </row>
    <row r="26" spans="1:12" s="39" customFormat="1" x14ac:dyDescent="0.25">
      <c r="A26" s="35"/>
      <c r="B26" s="35"/>
      <c r="C26" s="12"/>
      <c r="D26" s="17"/>
      <c r="E26" s="40"/>
      <c r="F26" s="9"/>
      <c r="G26" s="38"/>
      <c r="H26" s="12"/>
      <c r="I26" s="18"/>
      <c r="J26" s="31"/>
      <c r="K26" s="10"/>
      <c r="L26" s="13"/>
    </row>
    <row r="27" spans="1:12" s="39" customFormat="1" x14ac:dyDescent="0.25">
      <c r="A27" s="15" t="s">
        <v>119</v>
      </c>
      <c r="B27" s="15" t="s">
        <v>120</v>
      </c>
      <c r="C27" s="16">
        <v>745</v>
      </c>
      <c r="D27" s="17"/>
      <c r="E27" s="40"/>
      <c r="F27" s="9" t="s">
        <v>145</v>
      </c>
      <c r="G27" s="38"/>
      <c r="H27" s="10" t="s">
        <v>158</v>
      </c>
      <c r="I27" s="18"/>
      <c r="J27" s="31"/>
      <c r="K27" s="10"/>
      <c r="L27" s="13">
        <v>7500</v>
      </c>
    </row>
    <row r="28" spans="1:12" s="39" customFormat="1" ht="12.75" x14ac:dyDescent="0.2">
      <c r="A28" s="15" t="s">
        <v>15</v>
      </c>
      <c r="B28" s="15" t="s">
        <v>122</v>
      </c>
      <c r="C28" s="16">
        <v>250</v>
      </c>
      <c r="D28" s="38"/>
      <c r="E28" s="35"/>
      <c r="F28" s="9"/>
      <c r="G28" s="38"/>
      <c r="H28" s="10" t="s">
        <v>158</v>
      </c>
      <c r="I28" s="18"/>
      <c r="J28" s="31"/>
      <c r="K28" s="10"/>
      <c r="L28" s="13">
        <v>0</v>
      </c>
    </row>
    <row r="29" spans="1:12" s="39" customFormat="1" ht="12.75" x14ac:dyDescent="0.2">
      <c r="A29" s="41" t="s">
        <v>172</v>
      </c>
      <c r="B29" s="15" t="s">
        <v>120</v>
      </c>
      <c r="C29" s="42">
        <v>30</v>
      </c>
      <c r="D29" s="38"/>
      <c r="E29" s="35"/>
      <c r="F29" s="9"/>
      <c r="G29" s="38"/>
      <c r="H29" s="10" t="s">
        <v>173</v>
      </c>
      <c r="I29" s="18"/>
      <c r="J29" s="31"/>
      <c r="K29" s="10"/>
      <c r="L29" s="13">
        <v>175</v>
      </c>
    </row>
    <row r="30" spans="1:12" s="39" customFormat="1" ht="12.75" x14ac:dyDescent="0.2">
      <c r="A30" s="21" t="s">
        <v>148</v>
      </c>
      <c r="B30" s="35" t="s">
        <v>118</v>
      </c>
      <c r="C30" s="12">
        <v>0</v>
      </c>
      <c r="D30" s="38"/>
      <c r="E30" s="35"/>
      <c r="F30" s="9"/>
      <c r="G30" s="38"/>
      <c r="H30" s="10"/>
      <c r="I30" s="18"/>
      <c r="J30" s="31"/>
      <c r="K30" s="10"/>
      <c r="L30" s="13"/>
    </row>
    <row r="31" spans="1:12" s="14" customFormat="1" x14ac:dyDescent="0.25">
      <c r="A31" s="101" t="s">
        <v>18</v>
      </c>
      <c r="B31" s="102"/>
      <c r="C31" s="24"/>
      <c r="D31" s="24"/>
      <c r="E31" s="25">
        <f>SUM(C21:C30)</f>
        <v>8702.93</v>
      </c>
      <c r="F31" s="26"/>
      <c r="G31" s="27"/>
      <c r="H31" s="27"/>
      <c r="I31" s="28"/>
      <c r="J31" s="29"/>
      <c r="K31" s="29"/>
      <c r="L31" s="30"/>
    </row>
    <row r="32" spans="1:12" s="14" customFormat="1" ht="15.75" x14ac:dyDescent="0.25">
      <c r="A32" s="99" t="s">
        <v>19</v>
      </c>
      <c r="B32" s="100"/>
      <c r="C32" s="8"/>
      <c r="D32" s="8"/>
      <c r="E32" s="8"/>
      <c r="F32" s="9"/>
      <c r="G32" s="10"/>
      <c r="H32" s="10"/>
      <c r="I32" s="11"/>
      <c r="J32" s="12"/>
      <c r="K32" s="12"/>
      <c r="L32" s="13"/>
    </row>
    <row r="33" spans="1:12" s="39" customFormat="1" ht="12.75" customHeight="1" x14ac:dyDescent="0.25">
      <c r="A33" s="15" t="s">
        <v>57</v>
      </c>
      <c r="B33" s="15" t="s">
        <v>146</v>
      </c>
      <c r="C33" s="16">
        <v>300</v>
      </c>
      <c r="D33" s="17"/>
      <c r="E33" s="17"/>
      <c r="F33" s="9" t="s">
        <v>58</v>
      </c>
      <c r="G33" s="10"/>
      <c r="H33" s="10"/>
      <c r="I33" s="18"/>
      <c r="J33" s="10"/>
      <c r="K33" s="10"/>
      <c r="L33" s="13">
        <v>1800</v>
      </c>
    </row>
    <row r="34" spans="1:12" s="39" customFormat="1" ht="26.25" x14ac:dyDescent="0.25">
      <c r="A34" s="15" t="s">
        <v>86</v>
      </c>
      <c r="B34" s="15" t="s">
        <v>87</v>
      </c>
      <c r="C34" s="16">
        <v>193</v>
      </c>
      <c r="D34" s="17"/>
      <c r="E34" s="17"/>
      <c r="F34" s="9" t="s">
        <v>88</v>
      </c>
      <c r="G34" s="10" t="s">
        <v>90</v>
      </c>
      <c r="H34" s="10" t="s">
        <v>89</v>
      </c>
      <c r="I34" s="18"/>
      <c r="J34" s="10"/>
      <c r="K34" s="10"/>
      <c r="L34" s="13">
        <v>1550</v>
      </c>
    </row>
    <row r="35" spans="1:12" s="39" customFormat="1" x14ac:dyDescent="0.25">
      <c r="A35" s="15" t="s">
        <v>180</v>
      </c>
      <c r="B35" s="15" t="s">
        <v>161</v>
      </c>
      <c r="C35" s="16">
        <v>116.67</v>
      </c>
      <c r="D35" s="17"/>
      <c r="E35" s="17"/>
      <c r="F35" s="9" t="s">
        <v>181</v>
      </c>
      <c r="G35" s="10"/>
      <c r="H35" s="10"/>
      <c r="I35" s="18"/>
      <c r="J35" s="10"/>
      <c r="K35" s="10"/>
      <c r="L35" s="13"/>
    </row>
    <row r="36" spans="1:12" s="39" customFormat="1" ht="12.75" customHeight="1" x14ac:dyDescent="0.25">
      <c r="A36" s="35"/>
      <c r="B36" s="35"/>
      <c r="C36" s="10"/>
      <c r="D36" s="17"/>
      <c r="E36" s="17"/>
      <c r="F36" s="9"/>
      <c r="G36" s="10"/>
      <c r="H36" s="10"/>
      <c r="I36" s="18"/>
      <c r="J36" s="10"/>
      <c r="K36" s="10"/>
      <c r="L36" s="13"/>
    </row>
    <row r="37" spans="1:12" s="39" customFormat="1" ht="12.75" customHeight="1" x14ac:dyDescent="0.25">
      <c r="A37" s="15" t="s">
        <v>149</v>
      </c>
      <c r="B37" s="15" t="s">
        <v>153</v>
      </c>
      <c r="C37" s="16">
        <v>351</v>
      </c>
      <c r="D37" s="17"/>
      <c r="E37" s="17"/>
      <c r="F37" s="9" t="s">
        <v>152</v>
      </c>
      <c r="G37" s="10"/>
      <c r="H37" s="10" t="s">
        <v>158</v>
      </c>
      <c r="I37" s="18"/>
      <c r="J37" s="10"/>
      <c r="K37" s="10"/>
      <c r="L37" s="13">
        <v>13000</v>
      </c>
    </row>
    <row r="38" spans="1:12" s="39" customFormat="1" ht="12.75" customHeight="1" x14ac:dyDescent="0.25">
      <c r="A38" s="15" t="s">
        <v>150</v>
      </c>
      <c r="B38" s="15" t="s">
        <v>153</v>
      </c>
      <c r="C38" s="16">
        <v>65</v>
      </c>
      <c r="D38" s="17"/>
      <c r="E38" s="17"/>
      <c r="F38" s="9" t="s">
        <v>151</v>
      </c>
      <c r="G38" s="10"/>
      <c r="H38" s="10" t="s">
        <v>158</v>
      </c>
      <c r="I38" s="18"/>
      <c r="J38" s="10"/>
      <c r="K38" s="10"/>
      <c r="L38" s="13">
        <v>2000</v>
      </c>
    </row>
    <row r="39" spans="1:12" s="39" customFormat="1" ht="12.75" customHeight="1" x14ac:dyDescent="0.25">
      <c r="A39" s="15" t="s">
        <v>154</v>
      </c>
      <c r="B39" s="15" t="s">
        <v>153</v>
      </c>
      <c r="C39" s="16">
        <v>296.25</v>
      </c>
      <c r="D39" s="17"/>
      <c r="E39" s="17"/>
      <c r="F39" s="9"/>
      <c r="G39" s="10"/>
      <c r="H39" s="10" t="s">
        <v>184</v>
      </c>
      <c r="I39" s="18"/>
      <c r="J39" s="10"/>
      <c r="K39" s="10"/>
      <c r="L39" s="13">
        <v>1500</v>
      </c>
    </row>
    <row r="40" spans="1:12" s="39" customFormat="1" ht="12.75" customHeight="1" x14ac:dyDescent="0.25">
      <c r="A40" s="15" t="s">
        <v>15</v>
      </c>
      <c r="B40" s="15" t="s">
        <v>153</v>
      </c>
      <c r="C40" s="16">
        <v>560</v>
      </c>
      <c r="D40" s="17"/>
      <c r="E40" s="17"/>
      <c r="F40" s="9"/>
      <c r="G40" s="10"/>
      <c r="H40" s="10" t="s">
        <v>158</v>
      </c>
      <c r="I40" s="18"/>
      <c r="J40" s="10"/>
      <c r="K40" s="10"/>
      <c r="L40" s="13">
        <v>0</v>
      </c>
    </row>
    <row r="41" spans="1:12" s="14" customFormat="1" x14ac:dyDescent="0.25">
      <c r="A41" s="101" t="s">
        <v>20</v>
      </c>
      <c r="B41" s="102"/>
      <c r="C41" s="24"/>
      <c r="D41" s="24"/>
      <c r="E41" s="25">
        <f>SUM(C33:C40)</f>
        <v>1881.92</v>
      </c>
      <c r="F41" s="26"/>
      <c r="G41" s="27"/>
      <c r="H41" s="27"/>
      <c r="I41" s="28"/>
      <c r="J41" s="29"/>
      <c r="K41" s="29"/>
      <c r="L41" s="30"/>
    </row>
    <row r="42" spans="1:12" s="14" customFormat="1" ht="15.75" x14ac:dyDescent="0.25">
      <c r="A42" s="99" t="s">
        <v>21</v>
      </c>
      <c r="B42" s="100"/>
      <c r="C42" s="37"/>
      <c r="D42" s="37"/>
      <c r="E42" s="8"/>
      <c r="F42" s="9"/>
      <c r="G42" s="10"/>
      <c r="H42" s="10"/>
      <c r="I42" s="11"/>
      <c r="J42" s="12"/>
      <c r="K42" s="12"/>
      <c r="L42" s="13"/>
    </row>
    <row r="43" spans="1:12" s="19" customFormat="1" ht="12.75" x14ac:dyDescent="0.2">
      <c r="A43" s="15" t="s">
        <v>68</v>
      </c>
      <c r="B43" s="15" t="s">
        <v>70</v>
      </c>
      <c r="C43" s="43">
        <v>160</v>
      </c>
      <c r="D43" s="23"/>
      <c r="E43" s="23"/>
      <c r="F43" s="9" t="s">
        <v>69</v>
      </c>
      <c r="G43" s="10" t="s">
        <v>84</v>
      </c>
      <c r="H43" s="10" t="s">
        <v>83</v>
      </c>
      <c r="I43" s="11"/>
      <c r="J43" s="12"/>
      <c r="K43" s="12"/>
      <c r="L43" s="13">
        <v>2500</v>
      </c>
    </row>
    <row r="44" spans="1:12" s="19" customFormat="1" ht="12.75" x14ac:dyDescent="0.2">
      <c r="A44" s="15" t="s">
        <v>15</v>
      </c>
      <c r="B44" s="15" t="s">
        <v>70</v>
      </c>
      <c r="C44" s="43">
        <v>100</v>
      </c>
      <c r="D44" s="23"/>
      <c r="E44" s="23"/>
      <c r="F44" s="9"/>
      <c r="G44" s="10"/>
      <c r="H44" s="10" t="s">
        <v>83</v>
      </c>
      <c r="I44" s="11"/>
      <c r="J44" s="12"/>
      <c r="K44" s="12"/>
      <c r="L44" s="13">
        <v>0</v>
      </c>
    </row>
    <row r="45" spans="1:12" s="19" customFormat="1" ht="12.75" x14ac:dyDescent="0.2">
      <c r="A45" s="35"/>
      <c r="B45" s="35"/>
      <c r="C45" s="23"/>
      <c r="D45" s="23"/>
      <c r="E45" s="23"/>
      <c r="F45" s="9"/>
      <c r="G45" s="10"/>
      <c r="H45" s="10"/>
      <c r="I45" s="11"/>
      <c r="J45" s="12"/>
      <c r="K45" s="12"/>
      <c r="L45" s="13"/>
    </row>
    <row r="46" spans="1:12" s="19" customFormat="1" ht="12.75" x14ac:dyDescent="0.2">
      <c r="A46" s="15" t="s">
        <v>79</v>
      </c>
      <c r="B46" s="15" t="s">
        <v>80</v>
      </c>
      <c r="C46" s="43">
        <v>250</v>
      </c>
      <c r="D46" s="23"/>
      <c r="E46" s="23"/>
      <c r="F46" s="9" t="s">
        <v>82</v>
      </c>
      <c r="G46" s="10"/>
      <c r="H46" s="10" t="s">
        <v>83</v>
      </c>
      <c r="I46" s="11"/>
      <c r="J46" s="12"/>
      <c r="K46" s="12"/>
      <c r="L46" s="13">
        <v>0</v>
      </c>
    </row>
    <row r="47" spans="1:12" s="19" customFormat="1" ht="12.75" x14ac:dyDescent="0.2">
      <c r="A47" s="15" t="s">
        <v>15</v>
      </c>
      <c r="B47" s="15" t="s">
        <v>80</v>
      </c>
      <c r="C47" s="43">
        <v>140</v>
      </c>
      <c r="D47" s="23"/>
      <c r="E47" s="23"/>
      <c r="F47" s="9" t="s">
        <v>81</v>
      </c>
      <c r="G47" s="10"/>
      <c r="H47" s="10" t="s">
        <v>83</v>
      </c>
      <c r="I47" s="11"/>
      <c r="J47" s="12"/>
      <c r="K47" s="12"/>
      <c r="L47" s="13">
        <v>0</v>
      </c>
    </row>
    <row r="48" spans="1:12" s="19" customFormat="1" ht="12.75" x14ac:dyDescent="0.2">
      <c r="A48" s="35"/>
      <c r="B48" s="35"/>
      <c r="C48" s="23"/>
      <c r="D48" s="23"/>
      <c r="E48" s="23"/>
      <c r="F48" s="9"/>
      <c r="G48" s="10"/>
      <c r="H48" s="10"/>
      <c r="I48" s="11"/>
      <c r="J48" s="12"/>
      <c r="K48" s="12"/>
      <c r="L48" s="13"/>
    </row>
    <row r="49" spans="1:17" s="19" customFormat="1" ht="12.75" x14ac:dyDescent="0.2">
      <c r="A49" s="35" t="s">
        <v>113</v>
      </c>
      <c r="B49" s="35" t="s">
        <v>114</v>
      </c>
      <c r="C49" s="44" t="s">
        <v>76</v>
      </c>
      <c r="D49" s="23"/>
      <c r="E49" s="23"/>
      <c r="F49" s="9" t="s">
        <v>115</v>
      </c>
      <c r="G49" s="10" t="s">
        <v>116</v>
      </c>
      <c r="H49" s="10" t="s">
        <v>117</v>
      </c>
      <c r="I49" s="11"/>
      <c r="J49" s="12"/>
      <c r="K49" s="12"/>
      <c r="L49" s="13">
        <v>0</v>
      </c>
    </row>
    <row r="50" spans="1:17" s="14" customFormat="1" x14ac:dyDescent="0.25">
      <c r="A50" s="101" t="s">
        <v>22</v>
      </c>
      <c r="B50" s="102"/>
      <c r="C50" s="24"/>
      <c r="D50" s="24"/>
      <c r="E50" s="25">
        <f>SUM(C43:C47)</f>
        <v>650</v>
      </c>
      <c r="F50" s="26"/>
      <c r="G50" s="27"/>
      <c r="H50" s="27"/>
      <c r="I50" s="28"/>
      <c r="J50" s="29"/>
      <c r="K50" s="29"/>
      <c r="L50" s="30"/>
    </row>
    <row r="51" spans="1:17" s="14" customFormat="1" ht="15.75" x14ac:dyDescent="0.25">
      <c r="A51" s="99" t="s">
        <v>23</v>
      </c>
      <c r="B51" s="100"/>
      <c r="C51" s="8"/>
      <c r="D51" s="8"/>
      <c r="E51" s="8"/>
      <c r="F51" s="9"/>
      <c r="G51" s="10"/>
      <c r="H51" s="10"/>
      <c r="I51" s="11"/>
      <c r="J51" s="12"/>
      <c r="K51" s="12"/>
      <c r="L51" s="13"/>
    </row>
    <row r="52" spans="1:17" s="19" customFormat="1" ht="26.25" x14ac:dyDescent="0.25">
      <c r="A52" s="35" t="s">
        <v>51</v>
      </c>
      <c r="B52" s="35"/>
      <c r="C52" s="10"/>
      <c r="D52" s="45">
        <v>4200</v>
      </c>
      <c r="E52" s="17"/>
      <c r="F52" s="9" t="s">
        <v>52</v>
      </c>
      <c r="G52" s="10"/>
      <c r="H52" s="10"/>
      <c r="I52" s="46"/>
      <c r="J52" s="47"/>
      <c r="K52" s="48"/>
      <c r="L52" s="13">
        <v>0</v>
      </c>
      <c r="M52" s="49"/>
      <c r="N52" s="17"/>
      <c r="O52" s="14"/>
      <c r="P52" s="14"/>
      <c r="Q52" s="14"/>
    </row>
    <row r="53" spans="1:17" s="19" customFormat="1" x14ac:dyDescent="0.25">
      <c r="A53" s="35"/>
      <c r="B53" s="35"/>
      <c r="C53" s="10"/>
      <c r="D53" s="45"/>
      <c r="E53" s="17"/>
      <c r="F53" s="9"/>
      <c r="G53" s="10"/>
      <c r="H53" s="10"/>
      <c r="I53" s="46"/>
      <c r="J53" s="47"/>
      <c r="K53" s="48"/>
      <c r="L53" s="13"/>
      <c r="M53" s="49"/>
      <c r="N53" s="17"/>
      <c r="O53" s="14"/>
      <c r="P53" s="14"/>
      <c r="Q53" s="14"/>
    </row>
    <row r="54" spans="1:17" s="19" customFormat="1" x14ac:dyDescent="0.25">
      <c r="A54" s="15" t="s">
        <v>178</v>
      </c>
      <c r="B54" s="15"/>
      <c r="C54" s="50">
        <v>400</v>
      </c>
      <c r="D54" s="17"/>
      <c r="E54" s="17"/>
      <c r="F54" s="9" t="s">
        <v>179</v>
      </c>
      <c r="G54" s="45"/>
      <c r="H54" s="10"/>
      <c r="I54" s="46"/>
      <c r="J54" s="47"/>
      <c r="K54" s="48"/>
      <c r="L54" s="13">
        <v>0</v>
      </c>
      <c r="M54" s="49"/>
      <c r="N54" s="17"/>
      <c r="O54" s="14"/>
      <c r="P54" s="14"/>
      <c r="Q54" s="14"/>
    </row>
    <row r="55" spans="1:17" s="19" customFormat="1" x14ac:dyDescent="0.25">
      <c r="A55" s="35" t="s">
        <v>64</v>
      </c>
      <c r="B55" s="35"/>
      <c r="C55" s="10">
        <v>200</v>
      </c>
      <c r="D55" s="17"/>
      <c r="E55" s="17"/>
      <c r="F55" s="9" t="s">
        <v>185</v>
      </c>
      <c r="G55" s="10"/>
      <c r="H55" s="10"/>
      <c r="I55" s="46"/>
      <c r="J55" s="47"/>
      <c r="K55" s="48"/>
      <c r="L55" s="13">
        <v>0</v>
      </c>
      <c r="M55" s="14"/>
      <c r="N55" s="20"/>
      <c r="O55" s="14"/>
      <c r="P55" s="14"/>
      <c r="Q55" s="14"/>
    </row>
    <row r="56" spans="1:17" s="19" customFormat="1" ht="12.75" x14ac:dyDescent="0.2">
      <c r="A56" s="35"/>
      <c r="B56" s="35"/>
      <c r="C56" s="51"/>
      <c r="D56" s="10"/>
      <c r="E56" s="23"/>
      <c r="F56" s="9"/>
      <c r="G56" s="10"/>
      <c r="H56" s="10"/>
      <c r="I56" s="11"/>
      <c r="J56" s="12"/>
      <c r="K56" s="12"/>
      <c r="L56" s="13"/>
    </row>
    <row r="57" spans="1:17" s="14" customFormat="1" x14ac:dyDescent="0.25">
      <c r="A57" s="101" t="s">
        <v>24</v>
      </c>
      <c r="B57" s="102"/>
      <c r="C57" s="24"/>
      <c r="D57" s="24"/>
      <c r="E57" s="25">
        <f>SUM(C52:C56)</f>
        <v>600</v>
      </c>
      <c r="F57" s="26"/>
      <c r="G57" s="27"/>
      <c r="H57" s="27"/>
      <c r="I57" s="28"/>
      <c r="J57" s="29"/>
      <c r="K57" s="29"/>
      <c r="L57" s="30"/>
    </row>
    <row r="58" spans="1:17" s="14" customFormat="1" ht="15.75" x14ac:dyDescent="0.25">
      <c r="A58" s="99" t="s">
        <v>25</v>
      </c>
      <c r="B58" s="100"/>
      <c r="C58" s="37"/>
      <c r="D58" s="37"/>
      <c r="E58" s="8"/>
      <c r="F58" s="9"/>
      <c r="G58" s="10"/>
      <c r="H58" s="10"/>
      <c r="I58" s="11"/>
      <c r="J58" s="12"/>
      <c r="K58" s="12"/>
      <c r="L58" s="13"/>
    </row>
    <row r="59" spans="1:17" s="14" customFormat="1" ht="12.75" customHeight="1" x14ac:dyDescent="0.25">
      <c r="A59" s="15" t="s">
        <v>43</v>
      </c>
      <c r="B59" s="15" t="s">
        <v>44</v>
      </c>
      <c r="C59" s="20"/>
      <c r="D59" s="52">
        <v>216.5</v>
      </c>
      <c r="E59" s="17"/>
      <c r="F59" s="9"/>
      <c r="G59" s="52" t="s">
        <v>45</v>
      </c>
      <c r="H59" s="10" t="s">
        <v>46</v>
      </c>
      <c r="I59" s="11"/>
      <c r="J59" s="12"/>
      <c r="K59" s="12"/>
      <c r="L59" s="13">
        <v>0</v>
      </c>
    </row>
    <row r="60" spans="1:17" s="14" customFormat="1" x14ac:dyDescent="0.25">
      <c r="A60" s="15" t="s">
        <v>47</v>
      </c>
      <c r="B60" s="15" t="s">
        <v>44</v>
      </c>
      <c r="C60" s="20"/>
      <c r="D60" s="52">
        <v>1177</v>
      </c>
      <c r="E60" s="17"/>
      <c r="F60" s="9" t="s">
        <v>48</v>
      </c>
      <c r="G60" s="52" t="s">
        <v>45</v>
      </c>
      <c r="H60" s="10" t="s">
        <v>46</v>
      </c>
      <c r="I60" s="53"/>
      <c r="J60" s="12"/>
      <c r="K60" s="54"/>
      <c r="L60" s="13">
        <v>0</v>
      </c>
    </row>
    <row r="61" spans="1:17" s="14" customFormat="1" ht="12.75" customHeight="1" x14ac:dyDescent="0.25">
      <c r="A61" s="21"/>
      <c r="B61" s="10"/>
      <c r="C61" s="10"/>
      <c r="D61" s="55"/>
      <c r="E61" s="55"/>
      <c r="F61" s="9"/>
      <c r="G61" s="10"/>
      <c r="H61" s="10"/>
      <c r="I61" s="11"/>
      <c r="J61" s="12"/>
      <c r="K61" s="12"/>
      <c r="L61" s="13"/>
    </row>
    <row r="62" spans="1:17" s="14" customFormat="1" ht="12.75" customHeight="1" x14ac:dyDescent="0.25">
      <c r="A62" s="15" t="s">
        <v>59</v>
      </c>
      <c r="B62" s="15" t="s">
        <v>74</v>
      </c>
      <c r="C62" s="16">
        <v>266</v>
      </c>
      <c r="D62" s="17"/>
      <c r="E62" s="17"/>
      <c r="F62" s="9" t="s">
        <v>85</v>
      </c>
      <c r="G62" s="10" t="s">
        <v>73</v>
      </c>
      <c r="H62" s="10" t="s">
        <v>83</v>
      </c>
      <c r="I62" s="11"/>
      <c r="J62" s="12"/>
      <c r="K62" s="12"/>
      <c r="L62" s="13">
        <v>600</v>
      </c>
    </row>
    <row r="63" spans="1:17" s="14" customFormat="1" ht="12.75" customHeight="1" x14ac:dyDescent="0.25">
      <c r="A63" s="15" t="s">
        <v>15</v>
      </c>
      <c r="B63" s="15" t="s">
        <v>74</v>
      </c>
      <c r="C63" s="16">
        <v>30</v>
      </c>
      <c r="D63" s="17"/>
      <c r="E63" s="17"/>
      <c r="F63" s="9" t="s">
        <v>72</v>
      </c>
      <c r="G63" s="10"/>
      <c r="H63" s="10" t="s">
        <v>83</v>
      </c>
      <c r="I63" s="11"/>
      <c r="J63" s="12"/>
      <c r="K63" s="12"/>
      <c r="L63" s="13">
        <v>0</v>
      </c>
    </row>
    <row r="64" spans="1:17" s="14" customFormat="1" ht="12.75" customHeight="1" x14ac:dyDescent="0.25">
      <c r="A64" s="15" t="s">
        <v>61</v>
      </c>
      <c r="B64" s="15" t="s">
        <v>74</v>
      </c>
      <c r="C64" s="16">
        <v>360</v>
      </c>
      <c r="D64" s="17"/>
      <c r="E64" s="17"/>
      <c r="F64" s="9" t="s">
        <v>62</v>
      </c>
      <c r="G64" s="10" t="s">
        <v>60</v>
      </c>
      <c r="H64" s="10" t="s">
        <v>143</v>
      </c>
      <c r="I64" s="11"/>
      <c r="J64" s="12"/>
      <c r="K64" s="12"/>
      <c r="L64" s="13">
        <v>1800</v>
      </c>
    </row>
    <row r="65" spans="1:12" s="14" customFormat="1" ht="12.75" customHeight="1" x14ac:dyDescent="0.25">
      <c r="A65" s="15" t="s">
        <v>63</v>
      </c>
      <c r="B65" s="15" t="s">
        <v>74</v>
      </c>
      <c r="C65" s="16">
        <v>630</v>
      </c>
      <c r="D65" s="17"/>
      <c r="E65" s="17"/>
      <c r="F65" s="9" t="s">
        <v>142</v>
      </c>
      <c r="G65" s="10"/>
      <c r="H65" s="10" t="s">
        <v>143</v>
      </c>
      <c r="I65" s="11"/>
      <c r="J65" s="12"/>
      <c r="K65" s="12"/>
      <c r="L65" s="13">
        <v>0</v>
      </c>
    </row>
    <row r="66" spans="1:12" s="14" customFormat="1" ht="12.75" customHeight="1" x14ac:dyDescent="0.25">
      <c r="A66" s="21"/>
      <c r="B66" s="10"/>
      <c r="C66" s="10"/>
      <c r="D66" s="55"/>
      <c r="E66" s="55"/>
      <c r="F66" s="9"/>
      <c r="G66" s="10"/>
      <c r="H66" s="10"/>
      <c r="I66" s="11"/>
      <c r="J66" s="12"/>
      <c r="K66" s="12"/>
      <c r="L66" s="13"/>
    </row>
    <row r="67" spans="1:12" s="14" customFormat="1" ht="12.75" customHeight="1" x14ac:dyDescent="0.25">
      <c r="A67" s="15" t="s">
        <v>123</v>
      </c>
      <c r="B67" s="15" t="s">
        <v>124</v>
      </c>
      <c r="C67" s="16">
        <v>434.6</v>
      </c>
      <c r="D67" s="17"/>
      <c r="E67" s="17"/>
      <c r="F67" s="9" t="s">
        <v>125</v>
      </c>
      <c r="G67" s="10" t="s">
        <v>126</v>
      </c>
      <c r="H67" s="10" t="s">
        <v>143</v>
      </c>
      <c r="I67" s="11"/>
      <c r="J67" s="12"/>
      <c r="K67" s="12"/>
      <c r="L67" s="13">
        <v>250</v>
      </c>
    </row>
    <row r="68" spans="1:12" s="14" customFormat="1" ht="12.75" customHeight="1" x14ac:dyDescent="0.25">
      <c r="A68" s="15" t="s">
        <v>138</v>
      </c>
      <c r="B68" s="15" t="s">
        <v>124</v>
      </c>
      <c r="C68" s="16" t="s">
        <v>144</v>
      </c>
      <c r="D68" s="17"/>
      <c r="E68" s="17"/>
      <c r="F68" s="9" t="s">
        <v>139</v>
      </c>
      <c r="G68" s="10"/>
      <c r="H68" s="10" t="s">
        <v>143</v>
      </c>
      <c r="I68" s="11"/>
      <c r="J68" s="12"/>
      <c r="K68" s="12"/>
      <c r="L68" s="13">
        <v>0</v>
      </c>
    </row>
    <row r="69" spans="1:12" s="14" customFormat="1" ht="12.75" customHeight="1" x14ac:dyDescent="0.25">
      <c r="A69" s="107" t="s">
        <v>130</v>
      </c>
      <c r="B69" s="107" t="s">
        <v>186</v>
      </c>
      <c r="C69" s="108">
        <v>150</v>
      </c>
      <c r="D69" s="17"/>
      <c r="E69" s="17"/>
      <c r="F69" s="9" t="s">
        <v>131</v>
      </c>
      <c r="G69" s="10"/>
      <c r="H69" s="10"/>
      <c r="I69" s="11"/>
      <c r="J69" s="12"/>
      <c r="K69" s="12"/>
      <c r="L69" s="13"/>
    </row>
    <row r="70" spans="1:12" s="14" customFormat="1" ht="12.75" customHeight="1" x14ac:dyDescent="0.25">
      <c r="A70" s="35"/>
      <c r="B70" s="35"/>
      <c r="C70" s="10"/>
      <c r="D70" s="17"/>
      <c r="E70" s="17"/>
      <c r="F70" s="9"/>
      <c r="G70" s="10"/>
      <c r="H70" s="10"/>
      <c r="I70" s="11"/>
      <c r="J70" s="12"/>
      <c r="K70" s="12"/>
      <c r="L70" s="13"/>
    </row>
    <row r="71" spans="1:12" s="14" customFormat="1" ht="12.75" customHeight="1" x14ac:dyDescent="0.25">
      <c r="A71" s="15" t="s">
        <v>135</v>
      </c>
      <c r="B71" s="15" t="s">
        <v>136</v>
      </c>
      <c r="C71" s="16">
        <v>192</v>
      </c>
      <c r="D71" s="17"/>
      <c r="E71" s="17"/>
      <c r="F71" s="9" t="s">
        <v>137</v>
      </c>
      <c r="G71" s="10"/>
      <c r="H71" s="10" t="s">
        <v>141</v>
      </c>
      <c r="I71" s="11"/>
      <c r="J71" s="12"/>
      <c r="K71" s="12"/>
      <c r="L71" s="13">
        <v>3040</v>
      </c>
    </row>
    <row r="72" spans="1:12" s="14" customFormat="1" ht="12.75" customHeight="1" x14ac:dyDescent="0.25">
      <c r="A72" s="15" t="s">
        <v>15</v>
      </c>
      <c r="B72" s="15"/>
      <c r="C72" s="16">
        <v>34.4</v>
      </c>
      <c r="D72" s="17"/>
      <c r="E72" s="17"/>
      <c r="F72" s="9" t="s">
        <v>140</v>
      </c>
      <c r="G72" s="10"/>
      <c r="H72" s="10" t="s">
        <v>141</v>
      </c>
      <c r="I72" s="11"/>
      <c r="J72" s="12"/>
      <c r="K72" s="12"/>
      <c r="L72" s="13">
        <v>0</v>
      </c>
    </row>
    <row r="73" spans="1:12" s="14" customFormat="1" ht="12.75" customHeight="1" x14ac:dyDescent="0.25">
      <c r="A73" s="35"/>
      <c r="B73" s="35"/>
      <c r="C73" s="10"/>
      <c r="D73" s="17"/>
      <c r="E73" s="17"/>
      <c r="F73" s="9"/>
      <c r="G73" s="10"/>
      <c r="H73" s="10"/>
      <c r="I73" s="11"/>
      <c r="J73" s="12"/>
      <c r="K73" s="12"/>
      <c r="L73" s="13"/>
    </row>
    <row r="74" spans="1:12" s="14" customFormat="1" ht="26.25" x14ac:dyDescent="0.25">
      <c r="A74" s="15" t="s">
        <v>100</v>
      </c>
      <c r="B74" s="15" t="s">
        <v>101</v>
      </c>
      <c r="C74" s="16">
        <v>1006.5</v>
      </c>
      <c r="D74" s="17"/>
      <c r="E74" s="17"/>
      <c r="F74" s="9"/>
      <c r="G74" s="10"/>
      <c r="H74" s="10"/>
      <c r="I74" s="11"/>
      <c r="J74" s="12"/>
      <c r="K74" s="12" t="s">
        <v>134</v>
      </c>
      <c r="L74" s="13">
        <v>450</v>
      </c>
    </row>
    <row r="75" spans="1:12" s="14" customFormat="1" x14ac:dyDescent="0.25">
      <c r="A75" s="15" t="s">
        <v>108</v>
      </c>
      <c r="B75" s="15" t="s">
        <v>174</v>
      </c>
      <c r="C75" s="16">
        <v>108.77</v>
      </c>
      <c r="D75" s="17"/>
      <c r="E75" s="17"/>
      <c r="F75" s="9"/>
      <c r="G75" s="10"/>
      <c r="H75" s="10" t="s">
        <v>175</v>
      </c>
      <c r="I75" s="11"/>
      <c r="J75" s="12"/>
      <c r="K75" s="12" t="s">
        <v>163</v>
      </c>
      <c r="L75" s="13">
        <v>108.77</v>
      </c>
    </row>
    <row r="76" spans="1:12" s="14" customFormat="1" ht="12.75" customHeight="1" x14ac:dyDescent="0.25">
      <c r="A76" s="35"/>
      <c r="B76" s="35"/>
      <c r="C76" s="10"/>
      <c r="D76" s="55"/>
      <c r="E76" s="55"/>
      <c r="F76" s="9"/>
      <c r="G76" s="10"/>
      <c r="H76" s="10"/>
      <c r="I76" s="11"/>
      <c r="J76" s="12"/>
      <c r="K76" s="12"/>
      <c r="L76" s="13"/>
    </row>
    <row r="77" spans="1:12" s="14" customFormat="1" ht="15" customHeight="1" x14ac:dyDescent="0.25">
      <c r="A77" s="56" t="s">
        <v>26</v>
      </c>
      <c r="B77" s="57"/>
      <c r="C77" s="24"/>
      <c r="D77" s="24"/>
      <c r="E77" s="25">
        <f>SUM(C59:C76)</f>
        <v>3212.27</v>
      </c>
      <c r="F77" s="26"/>
      <c r="G77" s="27"/>
      <c r="H77" s="27"/>
      <c r="I77" s="28"/>
      <c r="J77" s="29"/>
      <c r="K77" s="29"/>
      <c r="L77" s="30"/>
    </row>
    <row r="78" spans="1:12" s="14" customFormat="1" ht="15.75" x14ac:dyDescent="0.25">
      <c r="A78" s="99" t="s">
        <v>27</v>
      </c>
      <c r="B78" s="100"/>
      <c r="C78" s="8"/>
      <c r="D78" s="8"/>
      <c r="E78" s="8"/>
      <c r="F78" s="9"/>
      <c r="G78" s="10"/>
      <c r="H78" s="10"/>
      <c r="I78" s="11"/>
      <c r="J78" s="12"/>
      <c r="K78" s="12"/>
      <c r="L78" s="13"/>
    </row>
    <row r="79" spans="1:12" s="58" customFormat="1" ht="12.75" customHeight="1" x14ac:dyDescent="0.25">
      <c r="A79" s="15" t="s">
        <v>53</v>
      </c>
      <c r="B79" s="15"/>
      <c r="C79" s="16">
        <v>3685</v>
      </c>
      <c r="D79" s="17"/>
      <c r="E79" s="17"/>
      <c r="F79" s="9" t="s">
        <v>132</v>
      </c>
      <c r="G79" s="10"/>
      <c r="H79" s="10" t="s">
        <v>133</v>
      </c>
      <c r="I79" s="11"/>
      <c r="J79" s="54">
        <v>43045</v>
      </c>
      <c r="K79" s="12"/>
      <c r="L79" s="13">
        <v>0</v>
      </c>
    </row>
    <row r="80" spans="1:12" s="58" customFormat="1" ht="14.25" x14ac:dyDescent="0.2">
      <c r="A80" s="21"/>
      <c r="B80" s="10"/>
      <c r="C80" s="13"/>
      <c r="D80" s="59"/>
      <c r="E80" s="23"/>
      <c r="F80" s="9"/>
      <c r="G80" s="38"/>
      <c r="H80" s="10"/>
      <c r="I80" s="11"/>
      <c r="J80" s="54"/>
      <c r="K80" s="12"/>
      <c r="L80" s="13"/>
    </row>
    <row r="81" spans="1:12" s="14" customFormat="1" x14ac:dyDescent="0.25">
      <c r="A81" s="101" t="s">
        <v>28</v>
      </c>
      <c r="B81" s="102"/>
      <c r="C81" s="24"/>
      <c r="D81" s="24"/>
      <c r="E81" s="25">
        <f>SUM(C79:C80)</f>
        <v>3685</v>
      </c>
      <c r="F81" s="26"/>
      <c r="G81" s="27"/>
      <c r="H81" s="27"/>
      <c r="I81" s="28"/>
      <c r="J81" s="29"/>
      <c r="K81" s="29"/>
      <c r="L81" s="30"/>
    </row>
    <row r="82" spans="1:12" s="14" customFormat="1" ht="15.75" x14ac:dyDescent="0.25">
      <c r="A82" s="99" t="s">
        <v>29</v>
      </c>
      <c r="B82" s="100"/>
      <c r="C82" s="37"/>
      <c r="D82" s="37"/>
      <c r="E82" s="8"/>
      <c r="F82" s="9"/>
      <c r="G82" s="10"/>
      <c r="H82" s="10"/>
      <c r="I82" s="11"/>
      <c r="J82" s="12"/>
      <c r="K82" s="12"/>
      <c r="L82" s="13"/>
    </row>
    <row r="83" spans="1:12" s="39" customFormat="1" ht="12.75" customHeight="1" x14ac:dyDescent="0.2">
      <c r="A83" s="15" t="s">
        <v>65</v>
      </c>
      <c r="B83" s="15" t="s">
        <v>66</v>
      </c>
      <c r="C83" s="16">
        <v>4475</v>
      </c>
      <c r="D83" s="10"/>
      <c r="E83" s="35"/>
      <c r="F83" s="9" t="s">
        <v>67</v>
      </c>
      <c r="G83" s="10" t="s">
        <v>71</v>
      </c>
      <c r="H83" s="10" t="s">
        <v>96</v>
      </c>
      <c r="I83" s="18"/>
      <c r="J83" s="10"/>
      <c r="K83" s="10"/>
      <c r="L83" s="13">
        <v>2500</v>
      </c>
    </row>
    <row r="84" spans="1:12" s="39" customFormat="1" ht="12.75" customHeight="1" x14ac:dyDescent="0.2">
      <c r="A84" s="15" t="s">
        <v>94</v>
      </c>
      <c r="B84" s="15" t="s">
        <v>66</v>
      </c>
      <c r="C84" s="16">
        <v>1735</v>
      </c>
      <c r="D84" s="10"/>
      <c r="E84" s="35"/>
      <c r="F84" s="9" t="s">
        <v>95</v>
      </c>
      <c r="G84" s="10"/>
      <c r="H84" s="10"/>
      <c r="I84" s="18"/>
      <c r="J84" s="10"/>
      <c r="K84" s="10"/>
      <c r="L84" s="13">
        <v>1735</v>
      </c>
    </row>
    <row r="85" spans="1:12" s="39" customFormat="1" ht="12.75" customHeight="1" x14ac:dyDescent="0.2">
      <c r="A85" s="15" t="s">
        <v>75</v>
      </c>
      <c r="B85" s="15" t="s">
        <v>66</v>
      </c>
      <c r="C85" s="16">
        <v>375</v>
      </c>
      <c r="D85" s="10"/>
      <c r="E85" s="35"/>
      <c r="F85" s="9"/>
      <c r="G85" s="10"/>
      <c r="H85" s="10"/>
      <c r="I85" s="18"/>
      <c r="J85" s="10"/>
      <c r="K85" s="10"/>
      <c r="L85" s="13">
        <v>0</v>
      </c>
    </row>
    <row r="86" spans="1:12" s="39" customFormat="1" ht="12.75" customHeight="1" x14ac:dyDescent="0.2">
      <c r="A86" s="41" t="s">
        <v>97</v>
      </c>
      <c r="B86" s="16" t="s">
        <v>98</v>
      </c>
      <c r="C86" s="16">
        <v>280</v>
      </c>
      <c r="D86" s="60"/>
      <c r="E86" s="60"/>
      <c r="F86" s="9" t="s">
        <v>102</v>
      </c>
      <c r="G86" s="10"/>
      <c r="H86" s="10"/>
      <c r="I86" s="18"/>
      <c r="J86" s="61">
        <v>43021</v>
      </c>
      <c r="K86" s="10"/>
      <c r="L86" s="13">
        <v>0</v>
      </c>
    </row>
    <row r="87" spans="1:12" s="39" customFormat="1" ht="12.75" customHeight="1" x14ac:dyDescent="0.2">
      <c r="A87" s="35" t="s">
        <v>103</v>
      </c>
      <c r="B87" s="35" t="s">
        <v>98</v>
      </c>
      <c r="C87" s="12">
        <v>0</v>
      </c>
      <c r="D87" s="60"/>
      <c r="E87" s="60"/>
      <c r="F87" s="9" t="s">
        <v>159</v>
      </c>
      <c r="G87" s="10" t="s">
        <v>182</v>
      </c>
      <c r="H87" s="10"/>
      <c r="I87" s="18"/>
      <c r="J87" s="10"/>
      <c r="K87" s="10"/>
      <c r="L87" s="13">
        <v>0</v>
      </c>
    </row>
    <row r="88" spans="1:12" s="39" customFormat="1" ht="12.75" customHeight="1" x14ac:dyDescent="0.2">
      <c r="A88" s="35"/>
      <c r="B88" s="35"/>
      <c r="C88" s="12"/>
      <c r="D88" s="60"/>
      <c r="E88" s="60"/>
      <c r="F88" s="9"/>
      <c r="G88" s="10"/>
      <c r="H88" s="10"/>
      <c r="I88" s="18"/>
      <c r="J88" s="10"/>
      <c r="K88" s="10"/>
      <c r="L88" s="13"/>
    </row>
    <row r="89" spans="1:12" s="39" customFormat="1" ht="12.75" customHeight="1" x14ac:dyDescent="0.2">
      <c r="A89" s="15" t="s">
        <v>168</v>
      </c>
      <c r="B89" s="15" t="s">
        <v>169</v>
      </c>
      <c r="C89" s="42">
        <v>100</v>
      </c>
      <c r="D89" s="60"/>
      <c r="E89" s="60"/>
      <c r="F89" s="9" t="s">
        <v>170</v>
      </c>
      <c r="G89" s="10"/>
      <c r="H89" s="10" t="s">
        <v>171</v>
      </c>
      <c r="I89" s="18"/>
      <c r="J89" s="10"/>
      <c r="K89" s="10"/>
      <c r="L89" s="13"/>
    </row>
    <row r="90" spans="1:12" s="14" customFormat="1" x14ac:dyDescent="0.25">
      <c r="A90" s="101" t="s">
        <v>30</v>
      </c>
      <c r="B90" s="102"/>
      <c r="C90" s="24"/>
      <c r="D90" s="24"/>
      <c r="E90" s="25">
        <f>SUM(C83:C87)</f>
        <v>6865</v>
      </c>
      <c r="F90" s="26"/>
      <c r="G90" s="27"/>
      <c r="H90" s="27"/>
      <c r="I90" s="28"/>
      <c r="J90" s="29"/>
      <c r="K90" s="29"/>
      <c r="L90" s="30"/>
    </row>
    <row r="91" spans="1:12" s="14" customFormat="1" ht="15.75" x14ac:dyDescent="0.25">
      <c r="A91" s="99" t="s">
        <v>31</v>
      </c>
      <c r="B91" s="100"/>
      <c r="C91" s="8"/>
      <c r="D91" s="8"/>
      <c r="E91" s="8"/>
      <c r="F91" s="9"/>
      <c r="G91" s="10"/>
      <c r="H91" s="10"/>
      <c r="I91" s="11"/>
      <c r="J91" s="12"/>
      <c r="K91" s="12"/>
      <c r="L91" s="13"/>
    </row>
    <row r="92" spans="1:12" s="19" customFormat="1" ht="12.75" x14ac:dyDescent="0.2">
      <c r="A92" s="35"/>
      <c r="B92" s="35"/>
      <c r="C92" s="10" t="s">
        <v>76</v>
      </c>
      <c r="D92" s="23"/>
      <c r="E92" s="23"/>
      <c r="F92" s="9"/>
      <c r="G92" s="10"/>
      <c r="H92" s="10"/>
      <c r="I92" s="11"/>
      <c r="J92" s="12"/>
      <c r="K92" s="12"/>
      <c r="L92" s="13"/>
    </row>
    <row r="93" spans="1:12" s="19" customFormat="1" ht="12.75" customHeight="1" x14ac:dyDescent="0.2">
      <c r="A93" s="35"/>
      <c r="B93" s="35"/>
      <c r="D93" s="12"/>
      <c r="E93" s="23"/>
      <c r="F93" s="9"/>
      <c r="G93" s="10"/>
      <c r="H93" s="10"/>
      <c r="I93" s="11"/>
      <c r="J93" s="12"/>
      <c r="K93" s="12"/>
      <c r="L93" s="13"/>
    </row>
    <row r="94" spans="1:12" s="14" customFormat="1" x14ac:dyDescent="0.25">
      <c r="A94" s="101" t="s">
        <v>32</v>
      </c>
      <c r="B94" s="102"/>
      <c r="C94" s="24"/>
      <c r="D94" s="24"/>
      <c r="E94" s="25">
        <f>SUM(C91:C93)</f>
        <v>0</v>
      </c>
      <c r="F94" s="26"/>
      <c r="G94" s="27"/>
      <c r="H94" s="27"/>
      <c r="I94" s="28"/>
      <c r="J94" s="29"/>
      <c r="K94" s="29"/>
      <c r="L94" s="30"/>
    </row>
    <row r="95" spans="1:12" s="14" customFormat="1" ht="15.75" x14ac:dyDescent="0.25">
      <c r="A95" s="99" t="s">
        <v>33</v>
      </c>
      <c r="B95" s="100"/>
      <c r="C95" s="37"/>
      <c r="D95" s="37"/>
      <c r="E95" s="8"/>
      <c r="F95" s="9"/>
      <c r="G95" s="10"/>
      <c r="H95" s="10"/>
      <c r="I95" s="11"/>
      <c r="J95" s="12"/>
      <c r="K95" s="12"/>
      <c r="L95" s="13"/>
    </row>
    <row r="96" spans="1:12" s="14" customFormat="1" ht="13.5" customHeight="1" x14ac:dyDescent="0.25">
      <c r="A96" s="62" t="s">
        <v>34</v>
      </c>
      <c r="B96" s="52" t="s">
        <v>12</v>
      </c>
      <c r="C96" s="63">
        <f>SUM(C92:C95,C3:C91)*0.05</f>
        <v>1380.2740000000001</v>
      </c>
      <c r="D96" s="64"/>
      <c r="E96" s="64"/>
      <c r="F96" s="65" t="s">
        <v>35</v>
      </c>
      <c r="G96" s="66"/>
      <c r="H96" s="10"/>
      <c r="I96" s="11"/>
      <c r="J96" s="12"/>
      <c r="K96" s="12"/>
      <c r="L96" s="13" t="s">
        <v>36</v>
      </c>
    </row>
    <row r="97" spans="1:12" s="14" customFormat="1" x14ac:dyDescent="0.25">
      <c r="A97" s="101" t="s">
        <v>37</v>
      </c>
      <c r="B97" s="102"/>
      <c r="C97" s="24"/>
      <c r="D97" s="24"/>
      <c r="E97" s="25">
        <f>SUM(C95:C96)</f>
        <v>1380.2740000000001</v>
      </c>
      <c r="F97" s="26"/>
      <c r="G97" s="27"/>
      <c r="H97" s="27"/>
      <c r="I97" s="28"/>
      <c r="J97" s="29"/>
      <c r="K97" s="29"/>
      <c r="L97" s="30"/>
    </row>
    <row r="98" spans="1:12" s="14" customFormat="1" x14ac:dyDescent="0.25">
      <c r="A98" s="103" t="s">
        <v>38</v>
      </c>
      <c r="B98" s="104"/>
      <c r="C98" s="67">
        <f>SUM(C2:C97)</f>
        <v>28985.754000000001</v>
      </c>
      <c r="D98" s="68"/>
      <c r="E98" s="69"/>
      <c r="F98" s="70"/>
      <c r="G98" s="71"/>
      <c r="H98" s="71"/>
      <c r="I98" s="72"/>
      <c r="J98" s="68"/>
      <c r="K98" s="68"/>
      <c r="L98" s="73"/>
    </row>
    <row r="99" spans="1:12" s="14" customFormat="1" x14ac:dyDescent="0.25">
      <c r="A99" s="74" t="s">
        <v>39</v>
      </c>
      <c r="B99" s="75"/>
      <c r="C99" s="76">
        <f>SUM(C100-C98)</f>
        <v>1014.2459999999992</v>
      </c>
      <c r="D99" s="77"/>
      <c r="E99" s="77"/>
      <c r="F99" s="9"/>
      <c r="G99" s="66"/>
      <c r="H99" s="10"/>
      <c r="I99" s="11"/>
      <c r="J99" s="12"/>
      <c r="K99" s="12"/>
      <c r="L99" s="13"/>
    </row>
    <row r="100" spans="1:12" s="14" customFormat="1" ht="15.75" thickBot="1" x14ac:dyDescent="0.3">
      <c r="A100" s="95" t="s">
        <v>40</v>
      </c>
      <c r="B100" s="96"/>
      <c r="C100" s="78">
        <v>30000</v>
      </c>
      <c r="D100" s="79"/>
      <c r="E100" s="79"/>
      <c r="F100" s="80"/>
      <c r="G100" s="81"/>
      <c r="H100" s="80"/>
      <c r="I100" s="82"/>
      <c r="J100" s="83"/>
      <c r="K100" s="83"/>
      <c r="L100" s="84">
        <f>SUM(L2:L99)</f>
        <v>57985.99</v>
      </c>
    </row>
    <row r="101" spans="1:12" ht="15.75" thickBot="1" x14ac:dyDescent="0.3">
      <c r="A101" s="85"/>
    </row>
    <row r="102" spans="1:12" s="92" customFormat="1" ht="13.5" thickBot="1" x14ac:dyDescent="0.25">
      <c r="A102" s="97" t="s">
        <v>41</v>
      </c>
      <c r="B102" s="98"/>
      <c r="C102" s="90">
        <f>SUM(C100)*1.2</f>
        <v>36000</v>
      </c>
      <c r="D102" s="91"/>
      <c r="E102" s="91"/>
      <c r="F102" s="91"/>
      <c r="G102" s="91"/>
      <c r="H102" s="91"/>
      <c r="I102" s="87"/>
      <c r="J102" s="88"/>
      <c r="K102" s="88"/>
      <c r="L102" s="91"/>
    </row>
    <row r="103" spans="1:12" x14ac:dyDescent="0.25">
      <c r="B103" s="93"/>
      <c r="C103" s="94"/>
    </row>
  </sheetData>
  <mergeCells count="26">
    <mergeCell ref="A57:B57"/>
    <mergeCell ref="A2:B2"/>
    <mergeCell ref="A10:B10"/>
    <mergeCell ref="A14:B14"/>
    <mergeCell ref="A31:B31"/>
    <mergeCell ref="A41:B41"/>
    <mergeCell ref="A11:B11"/>
    <mergeCell ref="A20:B20"/>
    <mergeCell ref="A32:B32"/>
    <mergeCell ref="A42:B42"/>
    <mergeCell ref="A51:B51"/>
    <mergeCell ref="A50:B50"/>
    <mergeCell ref="A15:B15"/>
    <mergeCell ref="A19:B19"/>
    <mergeCell ref="A100:B100"/>
    <mergeCell ref="A102:B102"/>
    <mergeCell ref="A58:B58"/>
    <mergeCell ref="A78:B78"/>
    <mergeCell ref="A82:B82"/>
    <mergeCell ref="A91:B91"/>
    <mergeCell ref="A95:B95"/>
    <mergeCell ref="A94:B94"/>
    <mergeCell ref="A97:B97"/>
    <mergeCell ref="A98:B98"/>
    <mergeCell ref="A81:B81"/>
    <mergeCell ref="A90:B9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2F44DFBE-BDB2-4A07-B62E-9F18F62A72F4}"/>
</file>

<file path=customXml/itemProps2.xml><?xml version="1.0" encoding="utf-8"?>
<ds:datastoreItem xmlns:ds="http://schemas.openxmlformats.org/officeDocument/2006/customXml" ds:itemID="{CEE09856-8A32-4A4A-A8E9-D2E10BCE52EF}"/>
</file>

<file path=customXml/itemProps3.xml><?xml version="1.0" encoding="utf-8"?>
<ds:datastoreItem xmlns:ds="http://schemas.openxmlformats.org/officeDocument/2006/customXml" ds:itemID="{C83AE45F-1F06-4B4B-971D-ADD20AAC65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McGuires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</dc:creator>
  <cp:keywords/>
  <dc:description/>
  <cp:lastModifiedBy>Adam</cp:lastModifiedBy>
  <cp:revision/>
  <dcterms:created xsi:type="dcterms:W3CDTF">2017-04-08T15:16:20Z</dcterms:created>
  <dcterms:modified xsi:type="dcterms:W3CDTF">2017-12-08T11:55:37Z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